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3A04DBC-628B-41C8-BB9A-BA28FAECB7DF}"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 name="B⑤CF組替仕訳" sheetId="23" r:id="rId12"/>
    <sheet name="B⑥出力画面" sheetId="24" r:id="rId13"/>
  </sheets>
  <definedNames>
    <definedName name="_xlnm.Print_Area" localSheetId="2">A①_入力!$B$1:$T$90</definedName>
    <definedName name="_xlnm.Print_Area" localSheetId="3">A②_出力!$B$1:$T$165</definedName>
    <definedName name="_xlnm.Print_Area" localSheetId="6">B①_1_期首BS等残高取込!$B$1:$X$62</definedName>
    <definedName name="_xlnm.Print_Area" localSheetId="7">B①_2_期首債権債務の決済予定!$B$1:$U$48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11">B⑤CF組替仕訳!$B$7:$Q$228</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18" l="1"/>
  <c r="G7" i="24" s="1"/>
  <c r="F7" i="18"/>
  <c r="F7" i="24" s="1"/>
  <c r="Q153" i="24"/>
  <c r="Q158" i="24" s="1"/>
  <c r="P153" i="24"/>
  <c r="P158" i="24" s="1"/>
  <c r="O153" i="24"/>
  <c r="O158" i="24" s="1"/>
  <c r="N153" i="24"/>
  <c r="N158" i="24" s="1"/>
  <c r="M153" i="24"/>
  <c r="M158" i="24" s="1"/>
  <c r="R151" i="24"/>
  <c r="R156" i="24" s="1"/>
  <c r="Q151" i="24"/>
  <c r="Q156" i="24" s="1"/>
  <c r="P151" i="24"/>
  <c r="P156" i="24" s="1"/>
  <c r="O151" i="24"/>
  <c r="O156" i="24" s="1"/>
  <c r="M151" i="24"/>
  <c r="M156" i="24" s="1"/>
  <c r="G7" i="20" l="1"/>
  <c r="F7" i="21"/>
  <c r="G7" i="21"/>
  <c r="G7" i="22"/>
  <c r="G7" i="23"/>
  <c r="F8" i="19"/>
  <c r="G8" i="19"/>
  <c r="F7" i="20"/>
  <c r="F7" i="22"/>
  <c r="F7" i="23"/>
  <c r="F7" i="17"/>
  <c r="G7" i="17"/>
  <c r="O220" i="22" l="1"/>
  <c r="M73" i="24" l="1"/>
  <c r="R71" i="24"/>
  <c r="P71" i="24"/>
  <c r="Q73" i="24"/>
  <c r="O71" i="24"/>
  <c r="P73" i="24"/>
  <c r="N71" i="24"/>
  <c r="N73" i="24"/>
  <c r="Q71" i="24"/>
  <c r="O73" i="24"/>
  <c r="M71" i="24"/>
  <c r="V220" i="22"/>
  <c r="O283" i="22"/>
  <c r="C287" i="22"/>
  <c r="O233" i="22"/>
  <c r="M166" i="24" s="1"/>
  <c r="O194" i="22"/>
  <c r="V194" i="22" s="1"/>
  <c r="O157" i="22"/>
  <c r="V157" i="22" s="1"/>
  <c r="W183" i="22" s="1"/>
  <c r="M17" i="21"/>
  <c r="M35" i="21"/>
  <c r="O35" i="21" s="1"/>
  <c r="C134" i="22"/>
  <c r="O132" i="22"/>
  <c r="V132" i="22" s="1"/>
  <c r="W147" i="22" s="1"/>
  <c r="O105" i="22"/>
  <c r="V105" i="22" s="1"/>
  <c r="W119" i="22" s="1"/>
  <c r="J271" i="22"/>
  <c r="C263" i="22"/>
  <c r="M247"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W209" i="22" l="1"/>
  <c r="O183" i="23"/>
  <c r="M126" i="24" s="1"/>
  <c r="C162" i="22"/>
  <c r="M39" i="22" l="1"/>
  <c r="M38" i="22"/>
  <c r="M37" i="22"/>
  <c r="M36" i="22"/>
  <c r="M35" i="22"/>
  <c r="M34" i="22"/>
  <c r="J86" i="22" l="1"/>
  <c r="O16" i="24"/>
  <c r="J88" i="22"/>
  <c r="O88" i="22" s="1"/>
  <c r="Q16" i="24"/>
  <c r="J87" i="22"/>
  <c r="O87" i="22" s="1"/>
  <c r="P16" i="24"/>
  <c r="J89" i="22"/>
  <c r="O89" i="22" s="1"/>
  <c r="R16" i="24"/>
  <c r="J84" i="22"/>
  <c r="M16" i="24"/>
  <c r="J85" i="22"/>
  <c r="N16" i="24"/>
  <c r="M116" i="22"/>
  <c r="M117" i="22"/>
  <c r="M115" i="22"/>
  <c r="O84" i="22"/>
  <c r="M112" i="22"/>
  <c r="O86" i="22"/>
  <c r="M114" i="22"/>
  <c r="M113" i="22"/>
  <c r="O85" i="22"/>
  <c r="M33" i="22"/>
  <c r="M32" i="22"/>
  <c r="M31" i="22"/>
  <c r="M30" i="22"/>
  <c r="M29" i="22"/>
  <c r="M28" i="22"/>
  <c r="M14" i="24" s="1"/>
  <c r="M28" i="24" s="1"/>
  <c r="K2" i="24"/>
  <c r="I2" i="24"/>
  <c r="K2" i="23"/>
  <c r="I2" i="23"/>
  <c r="K2" i="22"/>
  <c r="I2" i="22"/>
  <c r="C55" i="22"/>
  <c r="C56" i="22" s="1"/>
  <c r="C57" i="22" s="1"/>
  <c r="C58" i="22" s="1"/>
  <c r="C59" i="22" s="1"/>
  <c r="C60" i="22" s="1"/>
  <c r="C61" i="22" s="1"/>
  <c r="C62" i="22" s="1"/>
  <c r="C29" i="22"/>
  <c r="C30" i="22" s="1"/>
  <c r="C31" i="22" s="1"/>
  <c r="C32" i="22" s="1"/>
  <c r="C33" i="22" s="1"/>
  <c r="C34" i="22" s="1"/>
  <c r="C35" i="22" s="1"/>
  <c r="C36" i="22" s="1"/>
  <c r="M33" i="24" l="1"/>
  <c r="P30" i="24"/>
  <c r="P35" i="24" s="1"/>
  <c r="J79" i="22"/>
  <c r="N14" i="24"/>
  <c r="J81" i="22"/>
  <c r="O81" i="22" s="1"/>
  <c r="P14" i="24"/>
  <c r="J80" i="22"/>
  <c r="O14" i="24"/>
  <c r="J82" i="22"/>
  <c r="Q14" i="24"/>
  <c r="M30" i="24"/>
  <c r="M35" i="24" s="1"/>
  <c r="O30" i="24"/>
  <c r="O35" i="24" s="1"/>
  <c r="N30" i="24"/>
  <c r="N35" i="24" s="1"/>
  <c r="Q30" i="24"/>
  <c r="Q35" i="24" s="1"/>
  <c r="J83" i="22"/>
  <c r="R14" i="24"/>
  <c r="O80" i="22"/>
  <c r="M108" i="22"/>
  <c r="O82" i="22"/>
  <c r="M110" i="22"/>
  <c r="O83" i="22"/>
  <c r="M111" i="22"/>
  <c r="O28" i="22"/>
  <c r="O29" i="22" s="1"/>
  <c r="O30" i="22" s="1"/>
  <c r="O31" i="22" s="1"/>
  <c r="O32" i="22" s="1"/>
  <c r="O33" i="22" s="1"/>
  <c r="O34" i="22" s="1"/>
  <c r="O35" i="22" s="1"/>
  <c r="O36" i="22" s="1"/>
  <c r="O37" i="22" s="1"/>
  <c r="O38" i="22" s="1"/>
  <c r="O39" i="22" s="1"/>
  <c r="J78" i="22"/>
  <c r="M107" i="22"/>
  <c r="O79" i="22"/>
  <c r="M109" i="22" l="1"/>
  <c r="R28" i="24"/>
  <c r="R33" i="24" s="1"/>
  <c r="N28" i="24"/>
  <c r="S14" i="24"/>
  <c r="Q28" i="24"/>
  <c r="Q33" i="24" s="1"/>
  <c r="P28" i="24"/>
  <c r="P33" i="24" s="1"/>
  <c r="O28" i="24"/>
  <c r="O33" i="24" s="1"/>
  <c r="O78" i="22"/>
  <c r="M106" i="22"/>
  <c r="O106" i="22" s="1"/>
  <c r="O107" i="22" l="1"/>
  <c r="M76" i="24"/>
  <c r="M81" i="24" s="1"/>
  <c r="V106" i="22"/>
  <c r="W106" i="22" s="1"/>
  <c r="N33" i="24"/>
  <c r="S33" i="24" s="1"/>
  <c r="S28" i="24"/>
  <c r="K42" i="19"/>
  <c r="C44" i="19"/>
  <c r="K26" i="19"/>
  <c r="C28" i="19"/>
  <c r="S140" i="19"/>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J65" i="22" s="1"/>
  <c r="R20" i="24" s="1"/>
  <c r="K168" i="19"/>
  <c r="J64" i="22" s="1"/>
  <c r="Q20" i="24" s="1"/>
  <c r="Q24" i="24" s="1"/>
  <c r="K166" i="19"/>
  <c r="J63" i="22" s="1"/>
  <c r="P20" i="24" s="1"/>
  <c r="P24" i="24" s="1"/>
  <c r="K164" i="19"/>
  <c r="J62" i="22" s="1"/>
  <c r="O20" i="24" s="1"/>
  <c r="O24" i="24" s="1"/>
  <c r="K162" i="19"/>
  <c r="J61" i="22" s="1"/>
  <c r="N20" i="24" s="1"/>
  <c r="N24" i="24" s="1"/>
  <c r="C162" i="19"/>
  <c r="C164" i="19" s="1"/>
  <c r="K160" i="19"/>
  <c r="J60" i="22" s="1"/>
  <c r="M20" i="24" s="1"/>
  <c r="M24" i="24" s="1"/>
  <c r="K158" i="19"/>
  <c r="J59" i="22" s="1"/>
  <c r="R18" i="24" s="1"/>
  <c r="R22" i="24" s="1"/>
  <c r="K156" i="19"/>
  <c r="J58" i="22" s="1"/>
  <c r="Q18" i="24" s="1"/>
  <c r="Q22" i="24" s="1"/>
  <c r="K154" i="19"/>
  <c r="J57" i="22" s="1"/>
  <c r="P18" i="24" s="1"/>
  <c r="P22" i="24" s="1"/>
  <c r="K152" i="19"/>
  <c r="J56" i="22" s="1"/>
  <c r="O18" i="24" s="1"/>
  <c r="O22" i="24" s="1"/>
  <c r="C152" i="19"/>
  <c r="C154" i="19" s="1"/>
  <c r="C156" i="19" s="1"/>
  <c r="C158" i="19" s="1"/>
  <c r="K150" i="19"/>
  <c r="J55" i="22" s="1"/>
  <c r="N18" i="24" s="1"/>
  <c r="N22" i="24" s="1"/>
  <c r="K148" i="19"/>
  <c r="J54"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T22" i="17" s="1"/>
  <c r="S20" i="17"/>
  <c r="L2" i="18"/>
  <c r="J2" i="18"/>
  <c r="M18" i="24" l="1"/>
  <c r="O54" i="22"/>
  <c r="O55" i="22" s="1"/>
  <c r="O56" i="22" s="1"/>
  <c r="O57" i="22" s="1"/>
  <c r="O58" i="22" s="1"/>
  <c r="O59" i="22" s="1"/>
  <c r="O60" i="22" s="1"/>
  <c r="O61" i="22" s="1"/>
  <c r="O62" i="22" s="1"/>
  <c r="O63" i="22" s="1"/>
  <c r="O64" i="22" s="1"/>
  <c r="O65" i="22" s="1"/>
  <c r="K85" i="19"/>
  <c r="M139" i="22"/>
  <c r="K33" i="19"/>
  <c r="M133" i="22"/>
  <c r="K94" i="19"/>
  <c r="M140" i="22"/>
  <c r="K130" i="19"/>
  <c r="M144" i="22"/>
  <c r="K76" i="19"/>
  <c r="M138" i="22"/>
  <c r="K103" i="19"/>
  <c r="M141" i="22"/>
  <c r="J20" i="23"/>
  <c r="J22" i="23" s="1"/>
  <c r="K112" i="19"/>
  <c r="M142" i="22"/>
  <c r="K139" i="19"/>
  <c r="J181" i="22" s="1"/>
  <c r="M145" i="22"/>
  <c r="K57" i="19"/>
  <c r="M136" i="22"/>
  <c r="O108" i="22"/>
  <c r="N76" i="24"/>
  <c r="N81" i="24" s="1"/>
  <c r="V107" i="22"/>
  <c r="W107" i="22" s="1"/>
  <c r="J24" i="23" s="1"/>
  <c r="J26" i="23" s="1"/>
  <c r="K48" i="19"/>
  <c r="M135" i="22"/>
  <c r="K67" i="19"/>
  <c r="M137" i="22"/>
  <c r="K121" i="19"/>
  <c r="M143" i="22"/>
  <c r="S26" i="19"/>
  <c r="M159" i="22" s="1"/>
  <c r="J195" i="22"/>
  <c r="K44" i="19"/>
  <c r="J134" i="22"/>
  <c r="S42" i="19"/>
  <c r="M196" i="22" s="1"/>
  <c r="M208" i="22" s="1"/>
  <c r="K28" i="19"/>
  <c r="C106" i="19"/>
  <c r="C108" i="19" s="1"/>
  <c r="C60" i="19"/>
  <c r="C62" i="19" s="1"/>
  <c r="C70" i="19"/>
  <c r="C72" i="19" s="1"/>
  <c r="C79" i="19"/>
  <c r="C81" i="19" s="1"/>
  <c r="O22" i="23" l="1"/>
  <c r="O21" i="23"/>
  <c r="M101" i="24" s="1"/>
  <c r="S97" i="19"/>
  <c r="J171" i="22"/>
  <c r="S124" i="19"/>
  <c r="J177" i="22"/>
  <c r="O133" i="22"/>
  <c r="M146" i="22"/>
  <c r="O109" i="22"/>
  <c r="O76" i="24"/>
  <c r="O81" i="24" s="1"/>
  <c r="V108" i="22"/>
  <c r="W108" i="22" s="1"/>
  <c r="S28" i="19"/>
  <c r="M259" i="22" s="1"/>
  <c r="J234" i="22"/>
  <c r="O234" i="22" s="1"/>
  <c r="S60" i="19"/>
  <c r="J163" i="22"/>
  <c r="S106" i="19"/>
  <c r="J173" i="22"/>
  <c r="S36" i="19"/>
  <c r="J158" i="22"/>
  <c r="S70" i="19"/>
  <c r="J165" i="22"/>
  <c r="S79" i="19"/>
  <c r="J167" i="22"/>
  <c r="S88" i="19"/>
  <c r="J169" i="22"/>
  <c r="S44" i="19"/>
  <c r="M235" i="22" s="1"/>
  <c r="J284" i="22"/>
  <c r="S51" i="19"/>
  <c r="J161" i="22"/>
  <c r="O195" i="22"/>
  <c r="O26" i="23"/>
  <c r="O25" i="23"/>
  <c r="N101" i="24" s="1"/>
  <c r="S115" i="19"/>
  <c r="J175" i="22"/>
  <c r="S133" i="19"/>
  <c r="J179" i="22"/>
  <c r="M22" i="24"/>
  <c r="S18" i="24"/>
  <c r="S22" i="24" s="1"/>
  <c r="J146" i="22"/>
  <c r="O146" i="22" s="1"/>
  <c r="S81" i="19" l="1"/>
  <c r="M264" i="22" s="1"/>
  <c r="R141" i="24" s="1"/>
  <c r="R146" i="24" s="1"/>
  <c r="R161" i="24" s="1"/>
  <c r="J201" i="22"/>
  <c r="M168" i="22"/>
  <c r="K79" i="19"/>
  <c r="K81" i="19" s="1"/>
  <c r="J240" i="22" s="1"/>
  <c r="O235" i="22"/>
  <c r="M178" i="22"/>
  <c r="K124" i="19"/>
  <c r="S126" i="19"/>
  <c r="M269" i="22" s="1"/>
  <c r="Q143" i="24" s="1"/>
  <c r="Q148" i="24" s="1"/>
  <c r="Q163" i="24" s="1"/>
  <c r="M61" i="24"/>
  <c r="M66" i="24" s="1"/>
  <c r="M86" i="24" s="1"/>
  <c r="V133" i="22"/>
  <c r="W133" i="22" s="1"/>
  <c r="K60" i="19"/>
  <c r="K62" i="19" s="1"/>
  <c r="J238" i="22" s="1"/>
  <c r="M164" i="22"/>
  <c r="J199" i="22"/>
  <c r="S62" i="19"/>
  <c r="M262" i="22" s="1"/>
  <c r="P141" i="24" s="1"/>
  <c r="P146" i="24" s="1"/>
  <c r="P161" i="24" s="1"/>
  <c r="M180" i="22"/>
  <c r="K133" i="19"/>
  <c r="S135" i="19"/>
  <c r="M270" i="22" s="1"/>
  <c r="M162" i="22"/>
  <c r="J198" i="22"/>
  <c r="K51" i="19"/>
  <c r="K53" i="19" s="1"/>
  <c r="J237" i="22" s="1"/>
  <c r="S53" i="19"/>
  <c r="M261" i="22" s="1"/>
  <c r="O141" i="24" s="1"/>
  <c r="O146" i="24" s="1"/>
  <c r="O161" i="24" s="1"/>
  <c r="J200" i="22"/>
  <c r="M166" i="22"/>
  <c r="K70" i="19"/>
  <c r="K72" i="19" s="1"/>
  <c r="J239" i="22" s="1"/>
  <c r="S72" i="19"/>
  <c r="M263" i="22" s="1"/>
  <c r="Q141" i="24" s="1"/>
  <c r="Q146" i="24" s="1"/>
  <c r="Q161" i="24" s="1"/>
  <c r="M141" i="24"/>
  <c r="O259" i="22"/>
  <c r="K97" i="19"/>
  <c r="M172" i="22"/>
  <c r="S99" i="19"/>
  <c r="M266" i="22" s="1"/>
  <c r="N143" i="24" s="1"/>
  <c r="N148" i="24" s="1"/>
  <c r="N163" i="24" s="1"/>
  <c r="O196" i="22"/>
  <c r="M46" i="24"/>
  <c r="V195" i="22"/>
  <c r="J295" i="22"/>
  <c r="N151" i="24"/>
  <c r="O284" i="22"/>
  <c r="O285" i="22" s="1"/>
  <c r="O286" i="22" s="1"/>
  <c r="O287" i="22" s="1"/>
  <c r="O288" i="22" s="1"/>
  <c r="O289" i="22" s="1"/>
  <c r="O290" i="22" s="1"/>
  <c r="O291" i="22" s="1"/>
  <c r="O292" i="22" s="1"/>
  <c r="O293" i="22" s="1"/>
  <c r="O294" i="22" s="1"/>
  <c r="O295" i="22" s="1"/>
  <c r="J182" i="22"/>
  <c r="O158" i="22"/>
  <c r="O134" i="22"/>
  <c r="O135" i="22" s="1"/>
  <c r="O110" i="22"/>
  <c r="P76" i="24"/>
  <c r="P81" i="24" s="1"/>
  <c r="V109" i="22"/>
  <c r="W109" i="22" s="1"/>
  <c r="J32" i="23" s="1"/>
  <c r="J34" i="23" s="1"/>
  <c r="J28" i="23"/>
  <c r="J30" i="23" s="1"/>
  <c r="S117" i="19"/>
  <c r="M268" i="22" s="1"/>
  <c r="P143" i="24" s="1"/>
  <c r="P148" i="24" s="1"/>
  <c r="P163" i="24" s="1"/>
  <c r="M176" i="22"/>
  <c r="K115" i="19"/>
  <c r="M160" i="22"/>
  <c r="M182" i="22" s="1"/>
  <c r="J197" i="22"/>
  <c r="K36" i="19"/>
  <c r="K38" i="19" s="1"/>
  <c r="J236" i="22" s="1"/>
  <c r="S38" i="19"/>
  <c r="S90" i="19"/>
  <c r="M265" i="22" s="1"/>
  <c r="M143" i="24" s="1"/>
  <c r="M148" i="24" s="1"/>
  <c r="M163" i="24" s="1"/>
  <c r="J202" i="22"/>
  <c r="M170" i="22"/>
  <c r="K88" i="19"/>
  <c r="K90" i="19" s="1"/>
  <c r="J241" i="22" s="1"/>
  <c r="M174" i="22"/>
  <c r="S108" i="19"/>
  <c r="M267" i="22" s="1"/>
  <c r="O143" i="24" s="1"/>
  <c r="O148" i="24" s="1"/>
  <c r="O163" i="24" s="1"/>
  <c r="K106" i="19"/>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K126" i="19" l="1"/>
  <c r="J245" i="22" s="1"/>
  <c r="J206" i="22"/>
  <c r="K108" i="19"/>
  <c r="J243" i="22" s="1"/>
  <c r="J204" i="22"/>
  <c r="O34" i="23"/>
  <c r="O33" i="23"/>
  <c r="P101" i="24" s="1"/>
  <c r="N156" i="24"/>
  <c r="S156" i="24" s="1"/>
  <c r="S151" i="24"/>
  <c r="M260" i="22"/>
  <c r="V139" i="19"/>
  <c r="O30" i="23"/>
  <c r="O29" i="23"/>
  <c r="O101" i="24" s="1"/>
  <c r="K99" i="19"/>
  <c r="J242" i="22" s="1"/>
  <c r="J247" i="22" s="1"/>
  <c r="J203" i="22"/>
  <c r="J208" i="22" s="1"/>
  <c r="O236" i="22"/>
  <c r="O237" i="22" s="1"/>
  <c r="O238" i="22" s="1"/>
  <c r="O239" i="22" s="1"/>
  <c r="O240" i="22" s="1"/>
  <c r="O241" i="22" s="1"/>
  <c r="O111" i="22"/>
  <c r="Q76" i="24"/>
  <c r="Q81" i="24" s="1"/>
  <c r="V110" i="22"/>
  <c r="W110" i="22" s="1"/>
  <c r="K117" i="19"/>
  <c r="J244" i="22" s="1"/>
  <c r="J205" i="22"/>
  <c r="O182" i="22"/>
  <c r="W195" i="22"/>
  <c r="O182" i="23" s="1"/>
  <c r="O184" i="23" s="1"/>
  <c r="O187" i="23"/>
  <c r="N126" i="24" s="1"/>
  <c r="J183" i="23"/>
  <c r="O136" i="22"/>
  <c r="N61" i="24"/>
  <c r="N66" i="24" s="1"/>
  <c r="N86" i="24" s="1"/>
  <c r="V135" i="22"/>
  <c r="W135" i="22" s="1"/>
  <c r="J132" i="23" s="1"/>
  <c r="O197" i="22"/>
  <c r="M146" i="24"/>
  <c r="J128" i="23"/>
  <c r="K135" i="19"/>
  <c r="J246" i="22" s="1"/>
  <c r="J207" i="22"/>
  <c r="O260" i="22"/>
  <c r="O261" i="22" s="1"/>
  <c r="O262" i="22" s="1"/>
  <c r="O263" i="22" s="1"/>
  <c r="O264" i="22" s="1"/>
  <c r="O265" i="22" s="1"/>
  <c r="O266" i="22" s="1"/>
  <c r="O267" i="22" s="1"/>
  <c r="O268" i="22" s="1"/>
  <c r="O269" i="22" s="1"/>
  <c r="O270" i="22" s="1"/>
  <c r="O271" i="22" s="1"/>
  <c r="O159" i="22"/>
  <c r="V158" i="22"/>
  <c r="W158" i="22" s="1"/>
  <c r="T116" i="12"/>
  <c r="S80" i="6"/>
  <c r="M150" i="12"/>
  <c r="M94" i="12"/>
  <c r="S140" i="12"/>
  <c r="S142" i="12"/>
  <c r="N69" i="12"/>
  <c r="M74" i="12"/>
  <c r="S78" i="6"/>
  <c r="T50" i="6"/>
  <c r="S48" i="6"/>
  <c r="T29" i="6"/>
  <c r="T80" i="6" l="1"/>
  <c r="O133" i="23"/>
  <c r="J134" i="23"/>
  <c r="O74" i="23"/>
  <c r="O75" i="23" s="1"/>
  <c r="M106" i="24" s="1"/>
  <c r="J36" i="23"/>
  <c r="J38" i="23" s="1"/>
  <c r="J130" i="23"/>
  <c r="O129" i="23"/>
  <c r="M131" i="24"/>
  <c r="J184" i="23"/>
  <c r="M161" i="24"/>
  <c r="O160" i="22"/>
  <c r="O161" i="22" s="1"/>
  <c r="M51" i="24"/>
  <c r="M56" i="24" s="1"/>
  <c r="M91" i="24" s="1"/>
  <c r="O137" i="22"/>
  <c r="O61" i="24"/>
  <c r="O66" i="24" s="1"/>
  <c r="O86" i="24" s="1"/>
  <c r="V136" i="22"/>
  <c r="W136" i="22" s="1"/>
  <c r="O112" i="22"/>
  <c r="R76" i="24"/>
  <c r="R81" i="24" s="1"/>
  <c r="V111" i="22"/>
  <c r="W111" i="22" s="1"/>
  <c r="J40" i="23" s="1"/>
  <c r="J42" i="23" s="1"/>
  <c r="N141" i="24"/>
  <c r="M271" i="22"/>
  <c r="N46" i="24"/>
  <c r="V197" i="22"/>
  <c r="O198" i="22"/>
  <c r="Q184" i="23"/>
  <c r="O242" i="22"/>
  <c r="O243" i="22" s="1"/>
  <c r="O244" i="22" s="1"/>
  <c r="O245" i="22" s="1"/>
  <c r="O246" i="22" s="1"/>
  <c r="O247" i="22" s="1"/>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O113" i="22" l="1"/>
  <c r="M78" i="24"/>
  <c r="M83" i="24" s="1"/>
  <c r="V112" i="22"/>
  <c r="W112" i="22" s="1"/>
  <c r="O199" i="22"/>
  <c r="O46" i="24"/>
  <c r="V198" i="22"/>
  <c r="J136" i="23"/>
  <c r="W197" i="22"/>
  <c r="O186" i="23" s="1"/>
  <c r="O188" i="23" s="1"/>
  <c r="J187" i="23"/>
  <c r="O191" i="23"/>
  <c r="O131" i="24" s="1"/>
  <c r="O130" i="23"/>
  <c r="M111" i="24"/>
  <c r="M171" i="24"/>
  <c r="N166" i="24" s="1"/>
  <c r="M116" i="24"/>
  <c r="O138" i="22"/>
  <c r="P61" i="24"/>
  <c r="P66" i="24" s="1"/>
  <c r="P86" i="24" s="1"/>
  <c r="V137" i="22"/>
  <c r="W137" i="22" s="1"/>
  <c r="J140" i="23" s="1"/>
  <c r="N146" i="24"/>
  <c r="S141" i="24"/>
  <c r="O162" i="22"/>
  <c r="O163" i="22" s="1"/>
  <c r="N51" i="24"/>
  <c r="N56" i="24" s="1"/>
  <c r="N91" i="24" s="1"/>
  <c r="V161" i="22"/>
  <c r="W161" i="22" s="1"/>
  <c r="O37" i="23"/>
  <c r="Q101" i="24" s="1"/>
  <c r="O38" i="23"/>
  <c r="O134" i="23"/>
  <c r="N111" i="24"/>
  <c r="O42" i="23"/>
  <c r="O41" i="23"/>
  <c r="R101" i="24" s="1"/>
  <c r="M74" i="6"/>
  <c r="M82" i="6" s="1"/>
  <c r="M39" i="12" s="1"/>
  <c r="M135" i="12"/>
  <c r="O74" i="12"/>
  <c r="P69" i="12"/>
  <c r="S54" i="6"/>
  <c r="M52" i="6"/>
  <c r="M60" i="6" s="1"/>
  <c r="N48" i="6" s="1"/>
  <c r="M39" i="6"/>
  <c r="M44" i="12" s="1"/>
  <c r="S33" i="6"/>
  <c r="S31" i="6"/>
  <c r="T33" i="6" s="1"/>
  <c r="S52" i="6" l="1"/>
  <c r="N161" i="24"/>
  <c r="S146" i="24"/>
  <c r="J142" i="23"/>
  <c r="O141" i="23"/>
  <c r="O200" i="22"/>
  <c r="P46" i="24"/>
  <c r="V199" i="22"/>
  <c r="O164" i="22"/>
  <c r="O165" i="22" s="1"/>
  <c r="O51" i="24"/>
  <c r="O56" i="24" s="1"/>
  <c r="O91" i="24" s="1"/>
  <c r="V163" i="22"/>
  <c r="W163" i="22" s="1"/>
  <c r="O82" i="23" s="1"/>
  <c r="O83" i="23" s="1"/>
  <c r="O106" i="24" s="1"/>
  <c r="O137" i="23"/>
  <c r="J138" i="23"/>
  <c r="J44" i="23"/>
  <c r="J46" i="23" s="1"/>
  <c r="W198" i="22"/>
  <c r="O190" i="23" s="1"/>
  <c r="O192" i="23" s="1"/>
  <c r="O195" i="23"/>
  <c r="J191" i="23"/>
  <c r="S101" i="24"/>
  <c r="O139" i="22"/>
  <c r="Q61" i="24"/>
  <c r="Q66" i="24" s="1"/>
  <c r="Q86" i="24" s="1"/>
  <c r="V138" i="22"/>
  <c r="W138" i="22" s="1"/>
  <c r="J188" i="23"/>
  <c r="Q188" i="23" s="1"/>
  <c r="N131" i="24"/>
  <c r="O78" i="23"/>
  <c r="O79" i="23" s="1"/>
  <c r="N106" i="24" s="1"/>
  <c r="M121" i="24"/>
  <c r="O114" i="22"/>
  <c r="N78" i="24"/>
  <c r="N83" i="24" s="1"/>
  <c r="V113" i="22"/>
  <c r="W113" i="22" s="1"/>
  <c r="J48" i="23" s="1"/>
  <c r="J50" i="23" s="1"/>
  <c r="M49" i="12"/>
  <c r="M145" i="12"/>
  <c r="M64" i="6"/>
  <c r="M104" i="12" s="1"/>
  <c r="M54" i="12"/>
  <c r="M59" i="12" s="1"/>
  <c r="M79" i="12" s="1"/>
  <c r="M84" i="12" s="1"/>
  <c r="P74" i="12"/>
  <c r="Q69" i="12"/>
  <c r="M43" i="6"/>
  <c r="M99" i="12" s="1"/>
  <c r="N27" i="6"/>
  <c r="T54" i="6"/>
  <c r="N70" i="6"/>
  <c r="N114" i="12" s="1"/>
  <c r="N150" i="12" s="1"/>
  <c r="M86" i="6"/>
  <c r="N60" i="6"/>
  <c r="G7" i="12"/>
  <c r="F7" i="12"/>
  <c r="M2" i="12"/>
  <c r="J2" i="12"/>
  <c r="S21" i="6"/>
  <c r="S22" i="12" s="1"/>
  <c r="S19" i="6"/>
  <c r="S20" i="12" s="1"/>
  <c r="O142" i="23" l="1"/>
  <c r="P111" i="24"/>
  <c r="N116" i="24"/>
  <c r="P131" i="24"/>
  <c r="P126" i="24"/>
  <c r="O166" i="22"/>
  <c r="O167" i="22" s="1"/>
  <c r="P51" i="24"/>
  <c r="P56" i="24" s="1"/>
  <c r="P91" i="24" s="1"/>
  <c r="V165" i="22"/>
  <c r="W165" i="22" s="1"/>
  <c r="O50" i="23"/>
  <c r="O49" i="23"/>
  <c r="N103" i="24" s="1"/>
  <c r="W199" i="22"/>
  <c r="O194" i="23" s="1"/>
  <c r="O196" i="23" s="1"/>
  <c r="O199" i="23"/>
  <c r="J195" i="23"/>
  <c r="J196" i="23" s="1"/>
  <c r="O138" i="23"/>
  <c r="O111" i="24"/>
  <c r="O116" i="24" s="1"/>
  <c r="O121" i="24" s="1"/>
  <c r="J192" i="23"/>
  <c r="Q192" i="23" s="1"/>
  <c r="O126" i="24"/>
  <c r="J144" i="23"/>
  <c r="N171" i="24"/>
  <c r="O166" i="24" s="1"/>
  <c r="O171" i="24" s="1"/>
  <c r="P166" i="24" s="1"/>
  <c r="P171" i="24" s="1"/>
  <c r="Q166" i="24" s="1"/>
  <c r="Q171" i="24" s="1"/>
  <c r="R166" i="24" s="1"/>
  <c r="R171" i="24" s="1"/>
  <c r="M168" i="24" s="1"/>
  <c r="M173" i="24" s="1"/>
  <c r="N168" i="24" s="1"/>
  <c r="N173" i="24" s="1"/>
  <c r="O168" i="24" s="1"/>
  <c r="O173" i="24" s="1"/>
  <c r="P168" i="24" s="1"/>
  <c r="P173" i="24" s="1"/>
  <c r="Q168" i="24" s="1"/>
  <c r="Q173" i="24" s="1"/>
  <c r="S161" i="24"/>
  <c r="O140" i="22"/>
  <c r="R61" i="24"/>
  <c r="R66" i="24" s="1"/>
  <c r="R86" i="24" s="1"/>
  <c r="V139" i="22"/>
  <c r="W139" i="22" s="1"/>
  <c r="J148" i="23" s="1"/>
  <c r="O115" i="22"/>
  <c r="O78" i="24"/>
  <c r="O83" i="24" s="1"/>
  <c r="V114" i="22"/>
  <c r="W114" i="22" s="1"/>
  <c r="J52" i="23" s="1"/>
  <c r="J54" i="23" s="1"/>
  <c r="O46" i="23"/>
  <c r="O45" i="23"/>
  <c r="M103" i="24" s="1"/>
  <c r="O201" i="22"/>
  <c r="Q46" i="24"/>
  <c r="V200" i="22"/>
  <c r="N64" i="6"/>
  <c r="N104" i="12" s="1"/>
  <c r="N54" i="12"/>
  <c r="N59" i="12" s="1"/>
  <c r="N79" i="12" s="1"/>
  <c r="M155" i="12"/>
  <c r="M160" i="12" s="1"/>
  <c r="M109" i="12"/>
  <c r="Q74" i="12"/>
  <c r="R69" i="12"/>
  <c r="N35" i="6"/>
  <c r="O48" i="6"/>
  <c r="T21" i="6"/>
  <c r="T22" i="12" s="1"/>
  <c r="O116" i="22" l="1"/>
  <c r="P78" i="24"/>
  <c r="P83" i="24" s="1"/>
  <c r="V115" i="22"/>
  <c r="W115" i="22" s="1"/>
  <c r="J56" i="23" s="1"/>
  <c r="J58" i="23" s="1"/>
  <c r="J150" i="23"/>
  <c r="O149" i="23"/>
  <c r="O200" i="23"/>
  <c r="Q126" i="24"/>
  <c r="Q131" i="24"/>
  <c r="W200" i="22"/>
  <c r="O198" i="23" s="1"/>
  <c r="J199" i="23"/>
  <c r="O203" i="23"/>
  <c r="R126" i="24" s="1"/>
  <c r="J146" i="23"/>
  <c r="O145" i="23"/>
  <c r="O202" i="22"/>
  <c r="R46" i="24"/>
  <c r="V201" i="22"/>
  <c r="O141" i="22"/>
  <c r="M63" i="24"/>
  <c r="M68" i="24" s="1"/>
  <c r="M88" i="24" s="1"/>
  <c r="V140" i="22"/>
  <c r="W140" i="22" s="1"/>
  <c r="O86" i="23"/>
  <c r="O87" i="23" s="1"/>
  <c r="P106" i="24" s="1"/>
  <c r="O53" i="23"/>
  <c r="O103" i="24" s="1"/>
  <c r="O54" i="23"/>
  <c r="N121" i="24"/>
  <c r="Q196" i="23"/>
  <c r="O168" i="22"/>
  <c r="O169" i="22" s="1"/>
  <c r="Q51" i="24"/>
  <c r="Q56" i="24" s="1"/>
  <c r="Q91" i="24" s="1"/>
  <c r="V167" i="22"/>
  <c r="W167" i="22" s="1"/>
  <c r="O90" i="23" s="1"/>
  <c r="O91" i="23" s="1"/>
  <c r="Q106" i="24" s="1"/>
  <c r="N74" i="6"/>
  <c r="N82" i="6" s="1"/>
  <c r="N39" i="12" s="1"/>
  <c r="N135" i="12"/>
  <c r="M119" i="12"/>
  <c r="M124" i="12" s="1"/>
  <c r="R74" i="12"/>
  <c r="M71" i="12"/>
  <c r="S69" i="12"/>
  <c r="N39" i="6"/>
  <c r="N44" i="12" s="1"/>
  <c r="O60" i="6"/>
  <c r="S23" i="6"/>
  <c r="S24" i="12" s="1"/>
  <c r="S25" i="6"/>
  <c r="S26" i="12" s="1"/>
  <c r="O203" i="22" l="1"/>
  <c r="M48" i="24"/>
  <c r="V202" i="22"/>
  <c r="O146" i="23"/>
  <c r="Q111" i="24"/>
  <c r="J152" i="23"/>
  <c r="O150" i="23"/>
  <c r="R111" i="24"/>
  <c r="O142" i="22"/>
  <c r="N63" i="24"/>
  <c r="N68" i="24" s="1"/>
  <c r="N88" i="24" s="1"/>
  <c r="V141" i="22"/>
  <c r="W141" i="22" s="1"/>
  <c r="J156" i="23" s="1"/>
  <c r="O58" i="23"/>
  <c r="O57" i="23"/>
  <c r="P103" i="24" s="1"/>
  <c r="O170" i="22"/>
  <c r="O171" i="22" s="1"/>
  <c r="R51" i="24"/>
  <c r="V169" i="22"/>
  <c r="W169" i="22" s="1"/>
  <c r="O94" i="23" s="1"/>
  <c r="O95" i="23" s="1"/>
  <c r="R106" i="24" s="1"/>
  <c r="R116" i="24" s="1"/>
  <c r="R121" i="24" s="1"/>
  <c r="W201" i="22"/>
  <c r="O202" i="23" s="1"/>
  <c r="O204" i="23" s="1"/>
  <c r="O207" i="23"/>
  <c r="M128" i="24" s="1"/>
  <c r="J203" i="23"/>
  <c r="J204" i="23" s="1"/>
  <c r="Q204" i="23" s="1"/>
  <c r="P116" i="24"/>
  <c r="J200" i="23"/>
  <c r="Q200" i="23" s="1"/>
  <c r="R131" i="24"/>
  <c r="R56" i="24"/>
  <c r="R91" i="24" s="1"/>
  <c r="O117" i="22"/>
  <c r="Q78" i="24"/>
  <c r="Q83" i="24" s="1"/>
  <c r="V116" i="22"/>
  <c r="W116" i="22" s="1"/>
  <c r="J60" i="23" s="1"/>
  <c r="J62" i="23" s="1"/>
  <c r="O64" i="6"/>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S111" i="24" l="1"/>
  <c r="Q116" i="24"/>
  <c r="Q121" i="24" s="1"/>
  <c r="V117" i="22"/>
  <c r="W117" i="22" s="1"/>
  <c r="O157" i="23"/>
  <c r="J158" i="23"/>
  <c r="P121" i="24"/>
  <c r="S121" i="24" s="1"/>
  <c r="S116" i="24"/>
  <c r="W202" i="22"/>
  <c r="O206" i="23" s="1"/>
  <c r="O208" i="23" s="1"/>
  <c r="J207" i="23"/>
  <c r="O211" i="23"/>
  <c r="N128" i="24" s="1"/>
  <c r="O62" i="23"/>
  <c r="O61" i="23"/>
  <c r="Q103" i="24" s="1"/>
  <c r="O143" i="22"/>
  <c r="O63" i="24"/>
  <c r="O68" i="24" s="1"/>
  <c r="O88" i="24" s="1"/>
  <c r="V142" i="22"/>
  <c r="W142" i="22" s="1"/>
  <c r="M58" i="24"/>
  <c r="M93" i="24" s="1"/>
  <c r="J154" i="23"/>
  <c r="O153" i="23"/>
  <c r="S106" i="24"/>
  <c r="O172" i="22"/>
  <c r="O173" i="22" s="1"/>
  <c r="M53" i="24"/>
  <c r="V171" i="22"/>
  <c r="W171" i="22" s="1"/>
  <c r="O204" i="22"/>
  <c r="N48" i="24"/>
  <c r="V203" i="22"/>
  <c r="T18" i="12"/>
  <c r="T30" i="12"/>
  <c r="T96" i="12" s="1"/>
  <c r="N155" i="12"/>
  <c r="N160" i="12" s="1"/>
  <c r="N109" i="12"/>
  <c r="O71" i="12"/>
  <c r="N76" i="12"/>
  <c r="O35" i="6"/>
  <c r="P60" i="6"/>
  <c r="O205" i="22" l="1"/>
  <c r="O48" i="24"/>
  <c r="V204" i="22"/>
  <c r="J160" i="23"/>
  <c r="O174" i="22"/>
  <c r="O175" i="22" s="1"/>
  <c r="N53" i="24"/>
  <c r="N58" i="24" s="1"/>
  <c r="N93" i="24" s="1"/>
  <c r="V173" i="22"/>
  <c r="W173" i="22" s="1"/>
  <c r="O102" i="23" s="1"/>
  <c r="O103" i="23" s="1"/>
  <c r="N108" i="24" s="1"/>
  <c r="O144" i="22"/>
  <c r="P63" i="24"/>
  <c r="P68" i="24" s="1"/>
  <c r="P88" i="24" s="1"/>
  <c r="V143" i="22"/>
  <c r="W143" i="22" s="1"/>
  <c r="J164" i="23" s="1"/>
  <c r="O154" i="23"/>
  <c r="M113" i="24"/>
  <c r="O158" i="23"/>
  <c r="N113" i="24"/>
  <c r="O98" i="23"/>
  <c r="O99" i="23" s="1"/>
  <c r="M108" i="24" s="1"/>
  <c r="J64" i="23"/>
  <c r="J66" i="23" s="1"/>
  <c r="W118" i="22"/>
  <c r="W120" i="22" s="1"/>
  <c r="W121" i="22" s="1"/>
  <c r="W203" i="22"/>
  <c r="O210" i="23" s="1"/>
  <c r="O212" i="23" s="1"/>
  <c r="J211" i="23"/>
  <c r="O215" i="23"/>
  <c r="O128" i="24" s="1"/>
  <c r="J208" i="23"/>
  <c r="Q208" i="23" s="1"/>
  <c r="M133" i="24"/>
  <c r="N119" i="12"/>
  <c r="N124" i="12" s="1"/>
  <c r="O74" i="6"/>
  <c r="O82" i="6" s="1"/>
  <c r="O39" i="12" s="1"/>
  <c r="O135" i="12"/>
  <c r="P64" i="6"/>
  <c r="P104" i="12" s="1"/>
  <c r="P54" i="12"/>
  <c r="P59" i="12" s="1"/>
  <c r="P79" i="12" s="1"/>
  <c r="O76" i="12"/>
  <c r="P71" i="12"/>
  <c r="O39" i="6"/>
  <c r="O44" i="12" s="1"/>
  <c r="Q48" i="6"/>
  <c r="J212" i="23" l="1"/>
  <c r="Q212" i="23" s="1"/>
  <c r="N133" i="24"/>
  <c r="O176" i="22"/>
  <c r="O177" i="22" s="1"/>
  <c r="O53" i="24"/>
  <c r="V175" i="22"/>
  <c r="W175" i="22" s="1"/>
  <c r="O106" i="23" s="1"/>
  <c r="O107" i="23" s="1"/>
  <c r="O108" i="24" s="1"/>
  <c r="O86" i="6"/>
  <c r="O66" i="23"/>
  <c r="O65" i="23"/>
  <c r="O165" i="23"/>
  <c r="J166" i="23"/>
  <c r="O161" i="23"/>
  <c r="J162" i="23"/>
  <c r="P70" i="6"/>
  <c r="P114" i="12" s="1"/>
  <c r="P150" i="12" s="1"/>
  <c r="W204" i="22"/>
  <c r="O214" i="23" s="1"/>
  <c r="O216" i="23" s="1"/>
  <c r="O219" i="23"/>
  <c r="P128" i="24" s="1"/>
  <c r="J215" i="23"/>
  <c r="O145" i="22"/>
  <c r="V145" i="22" s="1"/>
  <c r="Q63" i="24"/>
  <c r="Q68" i="24" s="1"/>
  <c r="Q88" i="24" s="1"/>
  <c r="V144" i="22"/>
  <c r="W144" i="22" s="1"/>
  <c r="J168" i="23" s="1"/>
  <c r="O58" i="24"/>
  <c r="O93" i="24" s="1"/>
  <c r="M118" i="24"/>
  <c r="M123" i="24" s="1"/>
  <c r="N118" i="24"/>
  <c r="N123" i="24" s="1"/>
  <c r="O206" i="22"/>
  <c r="P48" i="24"/>
  <c r="V205" i="22"/>
  <c r="O145" i="12"/>
  <c r="O49" i="12"/>
  <c r="O84" i="12" s="1"/>
  <c r="Q71" i="12"/>
  <c r="P76" i="12"/>
  <c r="P27" i="6"/>
  <c r="O43" i="6"/>
  <c r="O99" i="12" s="1"/>
  <c r="Q60" i="6"/>
  <c r="O207" i="22" l="1"/>
  <c r="Q48" i="24"/>
  <c r="V206" i="22"/>
  <c r="O162" i="23"/>
  <c r="O113" i="24"/>
  <c r="O118" i="24" s="1"/>
  <c r="O123" i="24" s="1"/>
  <c r="O178" i="22"/>
  <c r="O179" i="22" s="1"/>
  <c r="P53" i="24"/>
  <c r="P58" i="24" s="1"/>
  <c r="P93" i="24" s="1"/>
  <c r="V177" i="22"/>
  <c r="W177" i="22" s="1"/>
  <c r="O110" i="23" s="1"/>
  <c r="O111" i="23" s="1"/>
  <c r="P108" i="24" s="1"/>
  <c r="J170" i="23"/>
  <c r="O169" i="23"/>
  <c r="W205" i="22"/>
  <c r="O218" i="23" s="1"/>
  <c r="O220" i="23" s="1"/>
  <c r="O223" i="23"/>
  <c r="Q128" i="24" s="1"/>
  <c r="J219" i="23"/>
  <c r="W145" i="22"/>
  <c r="J216" i="23"/>
  <c r="Q216" i="23" s="1"/>
  <c r="O133" i="24"/>
  <c r="O166" i="23"/>
  <c r="P113" i="24"/>
  <c r="O109" i="12"/>
  <c r="Q64" i="6"/>
  <c r="Q104" i="12" s="1"/>
  <c r="Q54" i="12"/>
  <c r="Q59" i="12" s="1"/>
  <c r="Q79" i="12" s="1"/>
  <c r="O155" i="12"/>
  <c r="O160" i="12" s="1"/>
  <c r="R71" i="12"/>
  <c r="Q76" i="12"/>
  <c r="P35" i="6"/>
  <c r="P39" i="6"/>
  <c r="P44" i="12" s="1"/>
  <c r="R48" i="6"/>
  <c r="J220" i="23" l="1"/>
  <c r="Q220" i="23" s="1"/>
  <c r="P133" i="24"/>
  <c r="O180" i="22"/>
  <c r="O181" i="22" s="1"/>
  <c r="V181" i="22" s="1"/>
  <c r="Q53" i="24"/>
  <c r="Q58" i="24" s="1"/>
  <c r="Q93" i="24" s="1"/>
  <c r="V179" i="22"/>
  <c r="W179" i="22" s="1"/>
  <c r="O114" i="23" s="1"/>
  <c r="O115" i="23" s="1"/>
  <c r="Q108" i="24" s="1"/>
  <c r="Q118" i="24" s="1"/>
  <c r="Q123" i="24" s="1"/>
  <c r="O170" i="23"/>
  <c r="Q113" i="24"/>
  <c r="W206" i="22"/>
  <c r="O222" i="23" s="1"/>
  <c r="O224" i="23" s="1"/>
  <c r="J223" i="23"/>
  <c r="O227" i="23"/>
  <c r="J172" i="23"/>
  <c r="W146" i="22"/>
  <c r="W148" i="22" s="1"/>
  <c r="W149" i="22" s="1"/>
  <c r="O208" i="22"/>
  <c r="V207" i="22"/>
  <c r="P118" i="24"/>
  <c r="P123" i="24" s="1"/>
  <c r="P74" i="6"/>
  <c r="P82" i="6" s="1"/>
  <c r="P39" i="12" s="1"/>
  <c r="P135" i="12"/>
  <c r="O119" i="12"/>
  <c r="O124" i="12" s="1"/>
  <c r="T71" i="12"/>
  <c r="R76" i="12"/>
  <c r="S71" i="12"/>
  <c r="Q27" i="6"/>
  <c r="P43" i="6"/>
  <c r="P99" i="12" s="1"/>
  <c r="P86" i="6"/>
  <c r="Q70" i="6"/>
  <c r="Q114" i="12" s="1"/>
  <c r="Q150" i="12" s="1"/>
  <c r="R60" i="6"/>
  <c r="S56" i="6"/>
  <c r="W207" i="22" l="1"/>
  <c r="O226" i="23" s="1"/>
  <c r="O228" i="23" s="1"/>
  <c r="J227" i="23"/>
  <c r="J228" i="23" s="1"/>
  <c r="J174" i="23"/>
  <c r="O173" i="23"/>
  <c r="O174" i="23" s="1"/>
  <c r="W181" i="22"/>
  <c r="J224" i="23"/>
  <c r="Q224" i="23" s="1"/>
  <c r="Q133" i="24"/>
  <c r="R64" i="6"/>
  <c r="R104" i="12" s="1"/>
  <c r="S104" i="12" s="1"/>
  <c r="R54" i="12"/>
  <c r="P109" i="12"/>
  <c r="P145" i="12"/>
  <c r="P49" i="12"/>
  <c r="P84" i="12" s="1"/>
  <c r="T76" i="12"/>
  <c r="S76" i="12"/>
  <c r="Q35" i="6"/>
  <c r="Q39" i="6"/>
  <c r="Q44" i="12" s="1"/>
  <c r="S50" i="6"/>
  <c r="S60" i="6"/>
  <c r="S64" i="6" s="1"/>
  <c r="M50" i="6"/>
  <c r="O118" i="23" l="1"/>
  <c r="O119" i="23" s="1"/>
  <c r="W182" i="22"/>
  <c r="W184" i="22" s="1"/>
  <c r="Q228" i="23"/>
  <c r="P155" i="12"/>
  <c r="P160" i="12" s="1"/>
  <c r="P119" i="12"/>
  <c r="P124" i="12" s="1"/>
  <c r="Q74" i="6"/>
  <c r="Q82" i="6" s="1"/>
  <c r="Q39" i="12" s="1"/>
  <c r="Q135" i="12"/>
  <c r="R59" i="12"/>
  <c r="S54" i="12"/>
  <c r="R27" i="6"/>
  <c r="Q43" i="6"/>
  <c r="Q99" i="12" s="1"/>
  <c r="M62" i="6"/>
  <c r="W185" i="22" l="1"/>
  <c r="W208" i="22" s="1"/>
  <c r="W210" i="22" s="1"/>
  <c r="W211" i="22" s="1"/>
  <c r="Q49" i="12"/>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s="1"/>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P45" i="6" l="1"/>
  <c r="P101" i="12" s="1"/>
  <c r="Q29" i="6"/>
  <c r="Q37" i="6" s="1"/>
  <c r="Q137" i="12" s="1"/>
  <c r="Q147" i="12" s="1"/>
  <c r="Q157" i="12" s="1"/>
  <c r="T81" i="12"/>
  <c r="S81" i="12"/>
  <c r="P157" i="12"/>
  <c r="P162" i="12" s="1"/>
  <c r="P111" i="12"/>
  <c r="P51" i="12"/>
  <c r="P86" i="12" s="1"/>
  <c r="Q76" i="6" l="1"/>
  <c r="Q84" i="6" s="1"/>
  <c r="Q41" i="12" s="1"/>
  <c r="Q41" i="6"/>
  <c r="Q46" i="12" s="1"/>
  <c r="Q51" i="12" s="1"/>
  <c r="Q86" i="12" s="1"/>
  <c r="Q162" i="12"/>
  <c r="P121" i="12"/>
  <c r="P126" i="12" s="1"/>
  <c r="Q88" i="6"/>
  <c r="R72" i="6"/>
  <c r="R116" i="12" s="1"/>
  <c r="R152" i="12" s="1"/>
  <c r="Q45" i="6"/>
  <c r="Q101" i="12" s="1"/>
  <c r="R29" i="6" l="1"/>
  <c r="Q111" i="12"/>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<sst xmlns="http://schemas.openxmlformats.org/spreadsheetml/2006/main" count="3502" uniqueCount="558">
  <si>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</si>
  <si>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</si>
  <si>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</si>
  <si>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</si>
  <si>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</si>
  <si>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</si>
  <si>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</si>
  <si>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</si>
  <si>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</si>
  <si>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</si>
  <si>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</si>
  <si>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</si>
  <si>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</si>
  <si>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</si>
  <si>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</si>
  <si>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</si>
  <si>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</si>
  <si>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</si>
  <si>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</si>
  <si>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</si>
  <si>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</si>
  <si>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</si>
  <si>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</si>
  <si>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</si>
  <si>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</si>
  <si>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</si>
  <si>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</si>
  <si>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</si>
  <si>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</si>
  <si>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</si>
  <si>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</si>
  <si>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</si>
  <si>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</si>
  <si>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</si>
  <si>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</si>
  <si>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</si>
  <si>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</si>
  <si>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</si>
  <si>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</si>
  <si>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</si>
  <si>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</si>
  <si>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</si>
  <si>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</si>
  <si>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</si>
  <si>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</si>
  <si>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</si>
  <si>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</si>
  <si>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</si>
  <si>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</si>
  <si>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</si>
  <si>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</si>
  <si>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</si>
  <si>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</si>
  <si>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</si>
  <si>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</si>
  <si>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</si>
  <si>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</si>
  <si>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</si>
  <si>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</si>
  <si>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</si>
  <si>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</si>
  <si>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</si>
  <si>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</si>
  <si>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</si>
  <si>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</si>
  <si>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</si>
  <si>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</si>
  <si>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</si>
  <si>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</si>
  <si>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</si>
  <si>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</si>
  <si>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</si>
  <si>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</si>
  <si>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</si>
  <si>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</si>
  <si>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</si>
  <si>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</si>
  <si>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</si>
  <si>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</si>
  <si>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</si>
  <si>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</si>
  <si>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</si>
  <si>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</si>
  <si>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</si>
  <si>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</si>
  <si>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</si>
  <si>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</si>
  <si>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</si>
  <si>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</si>
  <si>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</si>
  <si>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</si>
  <si>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</si>
  <si>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</si>
  <si>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</si>
  <si>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</si>
  <si>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</si>
  <si>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</si>
  <si>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</si>
  <si>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</si>
  <si>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</si>
  <si>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</si>
  <si>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</si>
  <si>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</si>
  <si>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</si>
  <si>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</si>
  <si>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</si>
  <si>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</si>
  <si>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</si>
  <si>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</si>
  <si>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</si>
  <si>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</si>
  <si>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</si>
  <si>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</si>
  <si>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</si>
  <si>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</si>
  <si>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</si>
  <si>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</si>
  <si>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</si>
  <si>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</si>
  <si>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</si>
  <si>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</si>
  <si>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</si>
  <si>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</si>
  <si>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</si>
  <si>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</si>
  <si>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</si>
  <si>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</si>
  <si>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</si>
  <si>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</si>
  <si>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</si>
  <si>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</si>
  <si>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</si>
  <si>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</si>
  <si>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</si>
  <si>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</si>
  <si>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</si>
  <si>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</si>
  <si>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</si>
  <si>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</si>
  <si>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</si>
  <si>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</si>
  <si>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</si>
  <si>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</si>
  <si>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</si>
  <si>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</si>
  <si>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</si>
  <si>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</si>
  <si>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</si>
  <si>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</si>
  <si>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</si>
  <si>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</si>
  <si>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</si>
  <si>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</si>
  <si>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</si>
  <si>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</si>
  <si>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</si>
  <si>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</si>
  <si>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</si>
  <si>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</si>
  <si>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</si>
  <si>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</si>
  <si>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</si>
  <si>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</si>
  <si>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</si>
  <si>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</si>
  <si>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</si>
  <si>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</si>
  <si>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</si>
  <si>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</si>
  <si>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</si>
  <si>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</si>
  <si>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</si>
  <si>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</si>
  <si>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</si>
  <si>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</si>
  <si>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</si>
  <si>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</si>
  <si>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</si>
  <si>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</si>
  <si>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</si>
  <si>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</si>
  <si>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</si>
  <si>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</si>
  <si>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</si>
  <si>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</si>
  <si>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</si>
  <si>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</si>
  <si>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</si>
  <si>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</si>
  <si>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</si>
  <si>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</si>
  <si>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</si>
  <si>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</si>
  <si>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</si>
  <si>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</si>
  <si>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</si>
  <si>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</si>
  <si>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</si>
  <si>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</si>
  <si>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</si>
  <si>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</si>
  <si>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</si>
  <si>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</si>
  <si>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</si>
  <si>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</si>
  <si>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</si>
  <si>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</si>
  <si>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</si>
  <si>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</si>
  <si>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</si>
  <si>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</si>
  <si>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</si>
  <si>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</si>
  <si>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</si>
  <si>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</si>
  <si>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</si>
  <si>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</si>
  <si>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</si>
  <si>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</si>
  <si>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</si>
  <si>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</si>
  <si>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</si>
  <si>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</si>
  <si>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</si>
  <si>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</si>
  <si>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</si>
  <si>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</si>
  <si>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</si>
  <si>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</si>
  <si>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</si>
  <si>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</si>
  <si>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</si>
  <si>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</si>
  <si>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</si>
  <si>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</si>
  <si>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</si>
  <si>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</si>
  <si>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</si>
  <si>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</si>
  <si>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</si>
  <si>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</si>
  <si>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</si>
  <si>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</si>
  <si>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</si>
  <si>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</si>
  <si>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</si>
  <si>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</si>
  <si>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</si>
  <si>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</si>
  <si>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</si>
  <si>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</si>
  <si>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</si>
  <si>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</si>
  <si>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</si>
  <si>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</si>
  <si>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</si>
  <si>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</si>
  <si>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</si>
  <si>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</si>
  <si>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</si>
  <si>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</si>
  <si>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</si>
  <si>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</si>
  <si>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</si>
  <si>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</si>
  <si>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</si>
  <si>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</si>
  <si>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</si>
  <si>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</si>
  <si>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</si>
  <si>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</si>
  <si>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</si>
  <si>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</si>
  <si>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</si>
  <si>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</si>
  <si>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</si>
  <si>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</si>
  <si>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</si>
  <si>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</si>
  <si>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</si>
  <si>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</si>
  <si>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</si>
  <si>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</si>
  <si>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</si>
  <si>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</si>
  <si>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</si>
  <si>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</si>
  <si>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</si>
  <si>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</si>
  <si>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</si>
  <si>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</si>
  <si>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</si>
  <si>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</si>
  <si>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</si>
  <si>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</si>
  <si>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</si>
  <si>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</si>
  <si>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</si>
  <si>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</si>
  <si>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</si>
  <si>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</si>
  <si>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</si>
  <si>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</si>
  <si>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</si>
  <si>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</si>
  <si>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</si>
  <si>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</si>
  <si>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</si>
  <si>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</si>
  <si>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</si>
  <si>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</si>
  <si>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</si>
  <si>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</si>
  <si>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</si>
  <si>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</si>
  <si>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</si>
  <si>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</si>
  <si>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</si>
  <si>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</si>
  <si>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</si>
  <si>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</si>
  <si>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</si>
  <si>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</si>
  <si>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</si>
  <si>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</si>
  <si>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</si>
  <si>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</si>
  <si>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</si>
  <si>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</si>
  <si>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</si>
  <si>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</si>
  <si>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</si>
  <si>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</si>
  <si>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</si>
  <si>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</si>
  <si>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</si>
  <si>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</si>
  <si>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</si>
  <si>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</si>
  <si>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</si>
  <si>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</si>
  <si>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</si>
  <si>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</si>
  <si>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</si>
  <si>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</si>
  <si>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</si>
  <si>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</si>
  <si>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</si>
  <si>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</si>
  <si>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</si>
  <si>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</si>
  <si>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</si>
  <si>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</si>
  <si>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</si>
  <si>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</si>
  <si>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</si>
  <si>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</si>
  <si>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</si>
  <si>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</si>
  <si>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</si>
  <si>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</si>
  <si>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</si>
  <si>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</si>
  <si>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</si>
  <si>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</si>
  <si>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</si>
  <si>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</si>
  <si>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</si>
  <si>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</si>
  <si>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</si>
  <si>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</si>
  <si>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</si>
  <si>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</si>
  <si>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</si>
  <si>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</si>
  <si>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</si>
  <si>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</si>
  <si>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</si>
  <si>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</si>
  <si>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</si>
  <si>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</si>
  <si>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</si>
  <si>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</si>
  <si>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</si>
  <si>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</si>
  <si>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</si>
  <si>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</si>
  <si>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</si>
  <si>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</si>
  <si>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</si>
  <si>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</si>
  <si>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</si>
  <si>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</si>
  <si>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</si>
  <si>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</si>
  <si>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</si>
  <si>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</si>
  <si>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</si>
  <si>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</si>
  <si>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</si>
  <si>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</si>
  <si>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</si>
  <si>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</si>
  <si>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</si>
  <si>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</si>
  <si>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</si>
  <si>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</si>
  <si>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</si>
  <si>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</si>
  <si>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</si>
  <si>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</si>
  <si>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</si>
  <si>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</si>
  <si>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</si>
  <si>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</si>
  <si>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</si>
  <si>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</si>
  <si>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</si>
  <si>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</si>
  <si>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</si>
  <si>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</si>
  <si>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</si>
  <si>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</si>
  <si>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</si>
  <si>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</si>
  <si>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（3）自動CF組替仕訳</t>
    <rPh sb="3" eb="5">
      <t>ジドウ</t>
    </rPh>
    <rPh sb="7" eb="9">
      <t>クミカエ</t>
    </rPh>
    <rPh sb="9" eb="11">
      <t>シワケ</t>
    </rPh>
    <phoneticPr fontId="1"/>
  </si>
  <si>
    <t>【出力画面】全社_月次予算ＰＬ</t>
    <rPh sb="1" eb="2">
      <t>デ</t>
    </rPh>
    <rPh sb="2" eb="3">
      <t>リョク</t>
    </rPh>
    <rPh sb="3" eb="5">
      <t>ガメン</t>
    </rPh>
    <rPh sb="6" eb="8">
      <t>ゼンシャ</t>
    </rPh>
    <rPh sb="9" eb="11">
      <t>ゲツジ</t>
    </rPh>
    <rPh sb="11" eb="13">
      <t>ヨサン</t>
    </rPh>
    <phoneticPr fontId="1"/>
  </si>
  <si>
    <t>平均販売単価…注１</t>
    <rPh sb="0" eb="2">
      <t>ヘイキン</t>
    </rPh>
    <rPh sb="2" eb="6">
      <t>ハンバイタンカ</t>
    </rPh>
    <rPh sb="7" eb="8">
      <t>チュウ</t>
    </rPh>
    <phoneticPr fontId="1"/>
  </si>
  <si>
    <t>略</t>
    <rPh sb="0" eb="1">
      <t>リャク</t>
    </rPh>
    <phoneticPr fontId="1"/>
  </si>
  <si>
    <t>当期純利益</t>
    <rPh sb="0" eb="5">
      <t>トウキジュンリエキ</t>
    </rPh>
    <phoneticPr fontId="1"/>
  </si>
  <si>
    <t xml:space="preserve"> 予算元帳（PL_売上高）より、月次発生額（貸方純額）を転記する。</t>
    <rPh sb="1" eb="5">
      <t>ヨサンモトチョウ</t>
    </rPh>
    <rPh sb="9" eb="12">
      <t>ウリアゲダカ</t>
    </rPh>
    <rPh sb="16" eb="18">
      <t>ゲツジ</t>
    </rPh>
    <rPh sb="18" eb="20">
      <t>ハッセイ</t>
    </rPh>
    <rPh sb="20" eb="21">
      <t>ガク</t>
    </rPh>
    <rPh sb="22" eb="24">
      <t>カシカタ</t>
    </rPh>
    <rPh sb="24" eb="26">
      <t>ジュンガク</t>
    </rPh>
    <rPh sb="28" eb="30">
      <t>テンキ</t>
    </rPh>
    <phoneticPr fontId="1"/>
  </si>
  <si>
    <t xml:space="preserve"> 予算元帳（KPI_販売数量）より、月次発生額（借方純額）を転記する。</t>
    <rPh sb="1" eb="5">
      <t>ヨサンモトチョウ</t>
    </rPh>
    <rPh sb="10" eb="14">
      <t>ハンバイスウリョウ</t>
    </rPh>
    <rPh sb="18" eb="20">
      <t>ゲツジ</t>
    </rPh>
    <rPh sb="20" eb="22">
      <t>ハッセイ</t>
    </rPh>
    <rPh sb="22" eb="23">
      <t>ガク</t>
    </rPh>
    <rPh sb="24" eb="26">
      <t>カリカタ</t>
    </rPh>
    <rPh sb="26" eb="28">
      <t>ジュンガク</t>
    </rPh>
    <rPh sb="30" eb="32">
      <t>テンキ</t>
    </rPh>
    <phoneticPr fontId="1"/>
  </si>
  <si>
    <t>注１：計算科目なので、売上高÷販売数量の計算結果が平均販売単価として表示される。</t>
    <rPh sb="0" eb="1">
      <t>チュウ</t>
    </rPh>
    <rPh sb="3" eb="7">
      <t>ケイサンカモク</t>
    </rPh>
    <rPh sb="11" eb="14">
      <t>ウリアゲダカ</t>
    </rPh>
    <rPh sb="15" eb="19">
      <t>ハンバイスウリョウ</t>
    </rPh>
    <rPh sb="20" eb="24">
      <t>ケイサンケッカ</t>
    </rPh>
    <rPh sb="25" eb="27">
      <t>ヘイキン</t>
    </rPh>
    <rPh sb="27" eb="31">
      <t>ハンバイタンカ</t>
    </rPh>
    <rPh sb="34" eb="36">
      <t>ヒョウジ</t>
    </rPh>
    <phoneticPr fontId="1"/>
  </si>
  <si>
    <t>③</t>
    <phoneticPr fontId="1"/>
  </si>
  <si>
    <t>②</t>
    <phoneticPr fontId="1"/>
  </si>
  <si>
    <t>①</t>
    <phoneticPr fontId="1"/>
  </si>
  <si>
    <t>NO</t>
    <phoneticPr fontId="1"/>
  </si>
  <si>
    <t>BSの予算元帳の月次増減差額をCF科目へ組み替える仕訳へ記入してみよう。</t>
    <rPh sb="3" eb="7">
      <t>ヨサンモトチョウ</t>
    </rPh>
    <rPh sb="8" eb="10">
      <t>ゲツジ</t>
    </rPh>
    <rPh sb="10" eb="14">
      <t>ゾウゲンサガク</t>
    </rPh>
    <rPh sb="17" eb="19">
      <t>カモク</t>
    </rPh>
    <rPh sb="20" eb="21">
      <t>ク</t>
    </rPh>
    <rPh sb="22" eb="23">
      <t>カ</t>
    </rPh>
    <rPh sb="25" eb="27">
      <t>シワケ</t>
    </rPh>
    <rPh sb="28" eb="30">
      <t>キニュウ</t>
    </rPh>
    <phoneticPr fontId="1"/>
  </si>
  <si>
    <t>(3-1)BS増減差額_繰越利益剰余金をＣＦ_税金等調整前当期純利益に組み替える自動処理仕訳</t>
    <rPh sb="7" eb="11">
      <t>ゾウゲンサガク</t>
    </rPh>
    <rPh sb="12" eb="14">
      <t>クリコシ</t>
    </rPh>
    <rPh sb="14" eb="16">
      <t>リエキ</t>
    </rPh>
    <rPh sb="16" eb="19">
      <t>ジョウヨキン</t>
    </rPh>
    <rPh sb="23" eb="25">
      <t>ゼイキン</t>
    </rPh>
    <rPh sb="25" eb="26">
      <t>ナド</t>
    </rPh>
    <rPh sb="26" eb="29">
      <t>チョウセイマエ</t>
    </rPh>
    <rPh sb="29" eb="34">
      <t>トウキジュンリエキ</t>
    </rPh>
    <rPh sb="35" eb="36">
      <t>ク</t>
    </rPh>
    <rPh sb="37" eb="38">
      <t>カ</t>
    </rPh>
    <rPh sb="40" eb="42">
      <t>ジドウ</t>
    </rPh>
    <rPh sb="42" eb="44">
      <t>ショリ</t>
    </rPh>
    <rPh sb="44" eb="46">
      <t>シワケ</t>
    </rPh>
    <phoneticPr fontId="1"/>
  </si>
  <si>
    <t>金額</t>
    <rPh sb="0" eb="2">
      <t>キンガク</t>
    </rPh>
    <phoneticPr fontId="1"/>
  </si>
  <si>
    <t>組替</t>
    <rPh sb="0" eb="2">
      <t>クミカエ</t>
    </rPh>
    <phoneticPr fontId="1"/>
  </si>
  <si>
    <t>/</t>
    <phoneticPr fontId="1"/>
  </si>
  <si>
    <t>±BS_繰越利益剰余金</t>
    <rPh sb="4" eb="6">
      <t>クリコシ</t>
    </rPh>
    <rPh sb="6" eb="8">
      <t>リエキ</t>
    </rPh>
    <rPh sb="8" eb="11">
      <t>ジョウヨキン</t>
    </rPh>
    <phoneticPr fontId="1"/>
  </si>
  <si>
    <t>CF_税引前当期純利益</t>
    <rPh sb="3" eb="5">
      <t>ゼイビ</t>
    </rPh>
    <rPh sb="5" eb="6">
      <t>マエ</t>
    </rPh>
    <rPh sb="6" eb="11">
      <t>トウキジュンリエキ</t>
    </rPh>
    <phoneticPr fontId="1"/>
  </si>
  <si>
    <t>借方計</t>
    <rPh sb="0" eb="2">
      <t>カリカタ</t>
    </rPh>
    <rPh sb="2" eb="3">
      <t>ケイ</t>
    </rPh>
    <phoneticPr fontId="1"/>
  </si>
  <si>
    <t>貸方計</t>
    <rPh sb="0" eb="2">
      <t>カシカタ</t>
    </rPh>
    <rPh sb="2" eb="3">
      <t>ケイ</t>
    </rPh>
    <phoneticPr fontId="1"/>
  </si>
  <si>
    <t>/</t>
    <phoneticPr fontId="1"/>
  </si>
  <si>
    <t>/</t>
    <phoneticPr fontId="1"/>
  </si>
  <si>
    <t>(3-2)BS増減差額_売掛金をＣＦ_売上債権の増減に組み替える自動処理仕訳</t>
    <rPh sb="7" eb="11">
      <t>ゾウゲンサガク</t>
    </rPh>
    <rPh sb="12" eb="15">
      <t>ウリカケキン</t>
    </rPh>
    <rPh sb="19" eb="21">
      <t>ウリアゲ</t>
    </rPh>
    <rPh sb="21" eb="23">
      <t>サイケン</t>
    </rPh>
    <rPh sb="24" eb="26">
      <t>ゾウゲン</t>
    </rPh>
    <rPh sb="27" eb="28">
      <t>ク</t>
    </rPh>
    <rPh sb="29" eb="30">
      <t>カ</t>
    </rPh>
    <rPh sb="32" eb="34">
      <t>ジドウ</t>
    </rPh>
    <rPh sb="34" eb="36">
      <t>ショリ</t>
    </rPh>
    <rPh sb="36" eb="38">
      <t>シワケ</t>
    </rPh>
    <phoneticPr fontId="1"/>
  </si>
  <si>
    <t>BS_売掛金</t>
    <rPh sb="3" eb="6">
      <t>ウリカケキン</t>
    </rPh>
    <phoneticPr fontId="1"/>
  </si>
  <si>
    <t>/</t>
    <phoneticPr fontId="1"/>
  </si>
  <si>
    <t>±BS_売掛金</t>
    <rPh sb="4" eb="7">
      <t>ウリカケキン</t>
    </rPh>
    <phoneticPr fontId="1"/>
  </si>
  <si>
    <t>CF_売上債権の増減</t>
    <rPh sb="3" eb="5">
      <t>ウリアゲ</t>
    </rPh>
    <rPh sb="5" eb="7">
      <t>サイケン</t>
    </rPh>
    <rPh sb="8" eb="10">
      <t>ゾウゲン</t>
    </rPh>
    <phoneticPr fontId="1"/>
  </si>
  <si>
    <t>(3-３)BS増減差額_未払消費税等をＣＦ_未払消費税等の増減に組み替える自動処理仕訳</t>
    <rPh sb="7" eb="11">
      <t>ゾウゲンサガク</t>
    </rPh>
    <rPh sb="12" eb="14">
      <t>ミハラ</t>
    </rPh>
    <rPh sb="14" eb="17">
      <t>ショウヒゼイ</t>
    </rPh>
    <rPh sb="17" eb="18">
      <t>ナド</t>
    </rPh>
    <rPh sb="22" eb="24">
      <t>ミハラ</t>
    </rPh>
    <rPh sb="24" eb="27">
      <t>ショウヒゼイ</t>
    </rPh>
    <rPh sb="27" eb="28">
      <t>ナド</t>
    </rPh>
    <rPh sb="29" eb="31">
      <t>ゾウゲン</t>
    </rPh>
    <rPh sb="32" eb="33">
      <t>ク</t>
    </rPh>
    <rPh sb="34" eb="35">
      <t>カ</t>
    </rPh>
    <rPh sb="37" eb="39">
      <t>ジドウ</t>
    </rPh>
    <rPh sb="39" eb="41">
      <t>ショリ</t>
    </rPh>
    <rPh sb="41" eb="43">
      <t>シワケ</t>
    </rPh>
    <phoneticPr fontId="1"/>
  </si>
  <si>
    <t>±BS_未払消費税等</t>
    <rPh sb="4" eb="6">
      <t>ミハラ</t>
    </rPh>
    <rPh sb="6" eb="9">
      <t>ショウヒゼイ</t>
    </rPh>
    <rPh sb="9" eb="10">
      <t>ナド</t>
    </rPh>
    <phoneticPr fontId="1"/>
  </si>
  <si>
    <t>CF_未払消費税等の増減</t>
    <rPh sb="3" eb="5">
      <t>ミハラ</t>
    </rPh>
    <rPh sb="5" eb="8">
      <t>ショウヒゼイ</t>
    </rPh>
    <rPh sb="8" eb="9">
      <t>ナド</t>
    </rPh>
    <rPh sb="10" eb="12">
      <t>ゾウゲン</t>
    </rPh>
    <phoneticPr fontId="1"/>
  </si>
  <si>
    <t>(3-4)BS増減差額_現金預金をＣＦ_現金及び現金同等物_期首残高及び
ＣＦ_現金及び現金同等物_期末残高に組み替える自動処理仕訳</t>
    <rPh sb="7" eb="11">
      <t>ゾウゲンサガク</t>
    </rPh>
    <rPh sb="12" eb="14">
      <t>ゲンキン</t>
    </rPh>
    <rPh sb="14" eb="16">
      <t>ヨキン</t>
    </rPh>
    <rPh sb="20" eb="22">
      <t>ゲンキン</t>
    </rPh>
    <rPh sb="22" eb="23">
      <t>オヨ</t>
    </rPh>
    <rPh sb="24" eb="26">
      <t>ゲンキン</t>
    </rPh>
    <rPh sb="26" eb="29">
      <t>ドウトウブツ</t>
    </rPh>
    <rPh sb="30" eb="32">
      <t>キシュ</t>
    </rPh>
    <rPh sb="32" eb="34">
      <t>ザンダカ</t>
    </rPh>
    <rPh sb="34" eb="35">
      <t>オヨ</t>
    </rPh>
    <rPh sb="51" eb="52">
      <t>マツ</t>
    </rPh>
    <rPh sb="55" eb="56">
      <t>ク</t>
    </rPh>
    <rPh sb="57" eb="58">
      <t>カ</t>
    </rPh>
    <rPh sb="60" eb="62">
      <t>ジドウ</t>
    </rPh>
    <rPh sb="62" eb="64">
      <t>ショリ</t>
    </rPh>
    <rPh sb="64" eb="66">
      <t>シワケ</t>
    </rPh>
    <phoneticPr fontId="1"/>
  </si>
  <si>
    <t>/</t>
    <phoneticPr fontId="1"/>
  </si>
  <si>
    <t>±BS_現金預金の増減</t>
    <rPh sb="4" eb="8">
      <t>ゲンキンヨキン</t>
    </rPh>
    <rPh sb="9" eb="11">
      <t>ゾウゲン</t>
    </rPh>
    <phoneticPr fontId="1"/>
  </si>
  <si>
    <t>CF_現金及び現金同等物の期末残高</t>
    <rPh sb="3" eb="5">
      <t>ゲンキン</t>
    </rPh>
    <rPh sb="5" eb="6">
      <t>オヨ</t>
    </rPh>
    <rPh sb="7" eb="9">
      <t>ゲンキン</t>
    </rPh>
    <rPh sb="9" eb="12">
      <t>ドウトウブツ</t>
    </rPh>
    <rPh sb="13" eb="15">
      <t>キマツ</t>
    </rPh>
    <rPh sb="15" eb="17">
      <t>ザンダカ</t>
    </rPh>
    <phoneticPr fontId="1"/>
  </si>
  <si>
    <t>CF_現金及び現金同等物の期首残高</t>
    <rPh sb="3" eb="5">
      <t>ゲンキン</t>
    </rPh>
    <rPh sb="5" eb="6">
      <t>オヨ</t>
    </rPh>
    <rPh sb="7" eb="9">
      <t>ゲンキン</t>
    </rPh>
    <rPh sb="9" eb="12">
      <t>ドウトウブツ</t>
    </rPh>
    <rPh sb="13" eb="15">
      <t>キシュ</t>
    </rPh>
    <rPh sb="15" eb="17">
      <t>ザンダカ</t>
    </rPh>
    <phoneticPr fontId="1"/>
  </si>
  <si>
    <t>/</t>
    <phoneticPr fontId="1"/>
  </si>
  <si>
    <t>NO</t>
    <phoneticPr fontId="1"/>
  </si>
  <si>
    <t>【出力画面】全社_月次予算BS</t>
    <rPh sb="1" eb="2">
      <t>デ</t>
    </rPh>
    <rPh sb="2" eb="3">
      <t>リョク</t>
    </rPh>
    <rPh sb="3" eb="5">
      <t>ガメン</t>
    </rPh>
    <rPh sb="6" eb="8">
      <t>ゼンシャ</t>
    </rPh>
    <rPh sb="9" eb="11">
      <t>ゲツジ</t>
    </rPh>
    <rPh sb="11" eb="13">
      <t>ヨサン</t>
    </rPh>
    <phoneticPr fontId="1"/>
  </si>
  <si>
    <t>NO</t>
    <phoneticPr fontId="1"/>
  </si>
  <si>
    <t>NO</t>
    <phoneticPr fontId="1"/>
  </si>
  <si>
    <t>NO</t>
    <phoneticPr fontId="1"/>
  </si>
  <si>
    <t>NO</t>
    <phoneticPr fontId="1"/>
  </si>
  <si>
    <t>純資産合計</t>
    <rPh sb="0" eb="5">
      <t>ジュンシサンゴウケイ</t>
    </rPh>
    <phoneticPr fontId="1"/>
  </si>
  <si>
    <t>負債及び純資産合計</t>
    <rPh sb="0" eb="2">
      <t>フサイ</t>
    </rPh>
    <rPh sb="2" eb="3">
      <t>オヨ</t>
    </rPh>
    <rPh sb="4" eb="9">
      <t>ジュンシサンゴウケイ</t>
    </rPh>
    <phoneticPr fontId="1"/>
  </si>
  <si>
    <t>貸借照合差額</t>
    <rPh sb="0" eb="2">
      <t>タイシャク</t>
    </rPh>
    <rPh sb="2" eb="4">
      <t>ショウゴウ</t>
    </rPh>
    <rPh sb="4" eb="6">
      <t>サガク</t>
    </rPh>
    <phoneticPr fontId="1"/>
  </si>
  <si>
    <t xml:space="preserve"> 予算元帳（ＢＳ科目）より、月次残高を転記する。</t>
    <rPh sb="1" eb="5">
      <t>ヨサンモトチョウ</t>
    </rPh>
    <rPh sb="8" eb="10">
      <t>カモク</t>
    </rPh>
    <rPh sb="14" eb="16">
      <t>ゲツジ</t>
    </rPh>
    <rPh sb="16" eb="18">
      <t>ザンダカ</t>
    </rPh>
    <rPh sb="19" eb="21">
      <t>テンキ</t>
    </rPh>
    <phoneticPr fontId="1"/>
  </si>
  <si>
    <t>①</t>
    <phoneticPr fontId="1"/>
  </si>
  <si>
    <t>NO</t>
    <phoneticPr fontId="1"/>
  </si>
  <si>
    <t>【出力画面】全社_月次予算CF</t>
    <rPh sb="1" eb="2">
      <t>デ</t>
    </rPh>
    <rPh sb="2" eb="3">
      <t>リョク</t>
    </rPh>
    <rPh sb="3" eb="5">
      <t>ガメン</t>
    </rPh>
    <rPh sb="6" eb="8">
      <t>ゼンシャ</t>
    </rPh>
    <rPh sb="9" eb="11">
      <t>ゲツジ</t>
    </rPh>
    <rPh sb="11" eb="13">
      <t>ヨサン</t>
    </rPh>
    <phoneticPr fontId="1"/>
  </si>
  <si>
    <t>売上債権の増減</t>
    <rPh sb="0" eb="2">
      <t>ウリアゲ</t>
    </rPh>
    <rPh sb="2" eb="4">
      <t>サイケン</t>
    </rPh>
    <rPh sb="5" eb="7">
      <t>ゾウゲン</t>
    </rPh>
    <phoneticPr fontId="1"/>
  </si>
  <si>
    <t>未払消費税等の増減</t>
    <rPh sb="0" eb="2">
      <t>ミハラ</t>
    </rPh>
    <rPh sb="2" eb="5">
      <t>ショウヒゼイ</t>
    </rPh>
    <rPh sb="5" eb="6">
      <t>ナド</t>
    </rPh>
    <rPh sb="7" eb="9">
      <t>ゾウゲン</t>
    </rPh>
    <phoneticPr fontId="1"/>
  </si>
  <si>
    <t>営業活動によるキャッシュ・フロー</t>
    <rPh sb="0" eb="2">
      <t>エイギョウ</t>
    </rPh>
    <rPh sb="2" eb="4">
      <t>カツドウ</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</si>
  <si>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</si>
  <si>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</si>
  <si>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</si>
  <si>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【出力画面】全社_月次資金計画書</t>
    <rPh sb="1" eb="2">
      <t>デ</t>
    </rPh>
    <rPh sb="2" eb="3">
      <t>リョク</t>
    </rPh>
    <rPh sb="3" eb="5">
      <t>ガメン</t>
    </rPh>
    <rPh sb="6" eb="8">
      <t>ゼンシャ</t>
    </rPh>
    <rPh sb="9" eb="11">
      <t>ゲツジ</t>
    </rPh>
    <rPh sb="11" eb="13">
      <t>シキン</t>
    </rPh>
    <rPh sb="13" eb="16">
      <t>ケイカクショ</t>
    </rPh>
    <phoneticPr fontId="1"/>
  </si>
  <si>
    <t>資金収入</t>
    <rPh sb="0" eb="4">
      <t>シキンシュウニュウ</t>
    </rPh>
    <phoneticPr fontId="1"/>
  </si>
  <si>
    <t>資金収支</t>
    <rPh sb="0" eb="4">
      <t>シキンシュウシ</t>
    </rPh>
    <phoneticPr fontId="1"/>
  </si>
  <si>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</si>
  <si>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</si>
  <si>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</si>
  <si>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</si>
  <si>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</si>
  <si>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</si>
  <si>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</si>
  <si>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</si>
  <si>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</si>
  <si>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</si>
  <si>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</si>
  <si>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</si>
  <si>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</si>
  <si>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</si>
  <si>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</si>
  <si>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</si>
  <si>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</si>
  <si>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</si>
  <si>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</si>
  <si>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</si>
  <si>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</si>
  <si>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</si>
  <si>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</si>
  <si>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</si>
  <si>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</si>
  <si>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</si>
  <si>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</si>
  <si>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</si>
  <si>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</si>
  <si>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</si>
  <si>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</si>
  <si>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</si>
  <si>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</si>
  <si>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</si>
  <si>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</si>
  <si>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</si>
  <si>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</si>
  <si>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</si>
  <si>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</si>
  <si>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</si>
  <si>
    <t>４月末</t>
    <rPh sb="1" eb="2">
      <t>ツキ</t>
    </rPh>
    <rPh sb="2" eb="3">
      <t>マツ</t>
    </rPh>
    <phoneticPr fontId="1"/>
  </si>
  <si>
    <t>４月初</t>
    <rPh sb="1" eb="2">
      <t>ツキ</t>
    </rPh>
    <rPh sb="2" eb="3">
      <t>ショ</t>
    </rPh>
    <phoneticPr fontId="1"/>
  </si>
  <si>
    <t>５月末</t>
    <rPh sb="1" eb="2">
      <t>ツキ</t>
    </rPh>
    <rPh sb="2" eb="3">
      <t>マツ</t>
    </rPh>
    <phoneticPr fontId="1"/>
  </si>
  <si>
    <t>BS月次残高</t>
    <rPh sb="2" eb="4">
      <t>ゲツジ</t>
    </rPh>
    <rPh sb="4" eb="6">
      <t>ザンダカ</t>
    </rPh>
    <phoneticPr fontId="1"/>
  </si>
  <si>
    <t>BS月次増減</t>
    <rPh sb="2" eb="4">
      <t>ゲツジ</t>
    </rPh>
    <rPh sb="4" eb="6">
      <t>ゾウゲン</t>
    </rPh>
    <phoneticPr fontId="1"/>
  </si>
  <si>
    <t>６月末</t>
    <rPh sb="1" eb="2">
      <t>ツキ</t>
    </rPh>
    <rPh sb="2" eb="3">
      <t>マツ</t>
    </rPh>
    <phoneticPr fontId="1"/>
  </si>
  <si>
    <t>７月末</t>
    <rPh sb="1" eb="2">
      <t>ツキ</t>
    </rPh>
    <rPh sb="2" eb="3">
      <t>マツ</t>
    </rPh>
    <phoneticPr fontId="1"/>
  </si>
  <si>
    <t>８月末</t>
    <rPh sb="1" eb="2">
      <t>ツキ</t>
    </rPh>
    <rPh sb="2" eb="3">
      <t>マツ</t>
    </rPh>
    <phoneticPr fontId="1"/>
  </si>
  <si>
    <t>９月末</t>
    <rPh sb="1" eb="2">
      <t>ツキ</t>
    </rPh>
    <rPh sb="2" eb="3">
      <t>マツ</t>
    </rPh>
    <phoneticPr fontId="1"/>
  </si>
  <si>
    <t>１０月末</t>
    <rPh sb="2" eb="3">
      <t>ツキ</t>
    </rPh>
    <rPh sb="3" eb="4">
      <t>マツ</t>
    </rPh>
    <phoneticPr fontId="1"/>
  </si>
  <si>
    <t>１１月末</t>
    <rPh sb="2" eb="3">
      <t>ツキ</t>
    </rPh>
    <rPh sb="3" eb="4">
      <t>マツ</t>
    </rPh>
    <phoneticPr fontId="1"/>
  </si>
  <si>
    <t>１２月末</t>
    <rPh sb="2" eb="3">
      <t>ツキ</t>
    </rPh>
    <rPh sb="3" eb="4">
      <t>マツ</t>
    </rPh>
    <phoneticPr fontId="1"/>
  </si>
  <si>
    <t>翌１月末</t>
    <rPh sb="0" eb="1">
      <t>ヨク</t>
    </rPh>
    <rPh sb="2" eb="3">
      <t>ツキ</t>
    </rPh>
    <rPh sb="3" eb="4">
      <t>マツ</t>
    </rPh>
    <phoneticPr fontId="1"/>
  </si>
  <si>
    <t>翌２月末</t>
    <rPh sb="0" eb="1">
      <t>ヨク</t>
    </rPh>
    <rPh sb="2" eb="3">
      <t>ツキ</t>
    </rPh>
    <rPh sb="3" eb="4">
      <t>マツ</t>
    </rPh>
    <phoneticPr fontId="1"/>
  </si>
  <si>
    <t>翌３月末</t>
    <rPh sb="0" eb="1">
      <t>ヨク</t>
    </rPh>
    <rPh sb="2" eb="3">
      <t>ツキ</t>
    </rPh>
    <rPh sb="3" eb="4">
      <t>マツ</t>
    </rPh>
    <phoneticPr fontId="1"/>
  </si>
  <si>
    <t>CF組替仕訳へ</t>
    <rPh sb="2" eb="4">
      <t>クミカエ</t>
    </rPh>
    <rPh sb="4" eb="6">
      <t>シワケ</t>
    </rPh>
    <phoneticPr fontId="1"/>
  </si>
  <si>
    <t>↑</t>
    <phoneticPr fontId="1"/>
  </si>
  <si>
    <t>10月末</t>
    <rPh sb="2" eb="3">
      <t>ツキ</t>
    </rPh>
    <rPh sb="3" eb="4">
      <t>マツ</t>
    </rPh>
    <phoneticPr fontId="1"/>
  </si>
  <si>
    <t>11月末</t>
    <rPh sb="2" eb="3">
      <t>ツキ</t>
    </rPh>
    <rPh sb="3" eb="4">
      <t>マツ</t>
    </rPh>
    <phoneticPr fontId="1"/>
  </si>
  <si>
    <t>12月末</t>
    <rPh sb="2" eb="3">
      <t>ツキ</t>
    </rPh>
    <rPh sb="3" eb="4">
      <t>マツ</t>
    </rPh>
    <phoneticPr fontId="1"/>
  </si>
  <si>
    <t>翌1月末</t>
    <rPh sb="0" eb="1">
      <t>ヨク</t>
    </rPh>
    <rPh sb="2" eb="3">
      <t>ツキ</t>
    </rPh>
    <rPh sb="3" eb="4">
      <t>マツ</t>
    </rPh>
    <phoneticPr fontId="1"/>
  </si>
  <si>
    <t>縦計</t>
    <rPh sb="0" eb="2">
      <t>タテケイ</t>
    </rPh>
    <phoneticPr fontId="1"/>
  </si>
  <si>
    <t>期首残高</t>
    <rPh sb="0" eb="2">
      <t>キシュ</t>
    </rPh>
    <rPh sb="2" eb="4">
      <t>ザンダカ</t>
    </rPh>
    <phoneticPr fontId="1"/>
  </si>
  <si>
    <t>期末残高</t>
    <rPh sb="0" eb="2">
      <t>キマツ</t>
    </rPh>
    <rPh sb="2" eb="4">
      <t>ザンダカ</t>
    </rPh>
    <phoneticPr fontId="1"/>
  </si>
  <si>
    <t>照合差額</t>
    <rPh sb="0" eb="4">
      <t>ショウゴウサガク</t>
    </rPh>
    <phoneticPr fontId="1"/>
  </si>
  <si>
    <t>予算元帳の月次BS増減差額より↓</t>
    <rPh sb="0" eb="2">
      <t>ヨサン</t>
    </rPh>
    <rPh sb="2" eb="4">
      <t>モトチョウ</t>
    </rPh>
    <rPh sb="5" eb="7">
      <t>ゲツジ</t>
    </rPh>
    <rPh sb="9" eb="11">
      <t>ゾウゲン</t>
    </rPh>
    <rPh sb="11" eb="13">
      <t>サガク</t>
    </rPh>
    <phoneticPr fontId="1"/>
  </si>
  <si>
    <t>配当金・未払法人税等・法人税等支払額は発生していない</t>
    <rPh sb="0" eb="3">
      <t>ハイトウキン</t>
    </rPh>
    <rPh sb="4" eb="6">
      <t>ミハラ</t>
    </rPh>
    <rPh sb="6" eb="9">
      <t>ホウジンゼイ</t>
    </rPh>
    <rPh sb="9" eb="10">
      <t>ナド</t>
    </rPh>
    <rPh sb="11" eb="14">
      <t>ホウジンゼイ</t>
    </rPh>
    <rPh sb="14" eb="15">
      <t>ナド</t>
    </rPh>
    <rPh sb="15" eb="18">
      <t>シハライガク</t>
    </rPh>
    <rPh sb="19" eb="21">
      <t>ハッセイ</t>
    </rPh>
    <phoneticPr fontId="1"/>
  </si>
  <si>
    <t>貸借差額</t>
    <rPh sb="0" eb="2">
      <t>タイシャク</t>
    </rPh>
    <rPh sb="2" eb="4">
      <t>サガク</t>
    </rPh>
    <phoneticPr fontId="1"/>
  </si>
  <si>
    <t>3-5</t>
    <phoneticPr fontId="1"/>
  </si>
  <si>
    <t>第3-5問_売上関連のPL・BS・CF・資金計画（その３-5）</t>
    <rPh sb="0" eb="1">
      <t>ダイ</t>
    </rPh>
    <rPh sb="4" eb="5">
      <t>モン</t>
    </rPh>
    <rPh sb="8" eb="10">
      <t>カンレン</t>
    </rPh>
    <rPh sb="20" eb="22">
      <t>シキン</t>
    </rPh>
    <rPh sb="22" eb="24">
      <t>ケイカク</t>
    </rPh>
    <phoneticPr fontId="1"/>
  </si>
  <si>
    <t xml:space="preserve"> ＣＦ組替仕訳より、ＣＦ科目別予算金額を転記する。</t>
    <rPh sb="3" eb="5">
      <t>クミカエ</t>
    </rPh>
    <rPh sb="5" eb="7">
      <t>シワケ</t>
    </rPh>
    <rPh sb="12" eb="15">
      <t>カモクベツ</t>
    </rPh>
    <rPh sb="15" eb="17">
      <t>ヨサン</t>
    </rPh>
    <rPh sb="17" eb="19">
      <t>キンガク</t>
    </rPh>
    <rPh sb="20" eb="22">
      <t>テンキ</t>
    </rPh>
    <phoneticPr fontId="1"/>
  </si>
  <si>
    <t xml:space="preserve"> 資金予算元帳より、資金収支科目別予算金額を転記する。</t>
    <rPh sb="1" eb="3">
      <t>シキン</t>
    </rPh>
    <rPh sb="3" eb="7">
      <t>ヨサンモトチョウ</t>
    </rPh>
    <rPh sb="10" eb="12">
      <t>シキン</t>
    </rPh>
    <rPh sb="12" eb="14">
      <t>シュウシ</t>
    </rPh>
    <rPh sb="14" eb="17">
      <t>カモクベツ</t>
    </rPh>
    <rPh sb="17" eb="19">
      <t>ヨサン</t>
    </rPh>
    <rPh sb="19" eb="21">
      <t>キンガク</t>
    </rPh>
    <rPh sb="22" eb="24">
      <t>テンキ</t>
    </rPh>
    <phoneticPr fontId="1"/>
  </si>
  <si>
    <t>千</t>
    <rPh sb="0" eb="1">
      <t>セン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</si>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</sst>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20"/>
      <color theme="1"/>
      <name val="メイリオ"/>
      <family val="3"/>
      <charset val="128"/>
    </font>
    <font>
      <b/>
      <sz val="12"/>
      <color theme="1"/>
      <name val="メイリオ"/>
      <family val="3"/>
      <charset val="128"/>
    </font>
    <font>
      <b/>
      <sz val="12"/>
      <color rgb="FFFF0000"/>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75">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7" fillId="0" borderId="2" xfId="0" applyFont="1" applyBorder="1" applyAlignment="1">
      <alignment horizontal="center" vertical="center"/>
    </xf>
    <xf numFmtId="0" fontId="31" fillId="0" borderId="0" xfId="0" applyFont="1">
      <alignment vertical="center"/>
    </xf>
    <xf numFmtId="0" fontId="3" fillId="0" borderId="0" xfId="0" applyFont="1" applyAlignment="1">
      <alignment horizontal="right" vertical="center"/>
    </xf>
    <xf numFmtId="0" fontId="3" fillId="0" borderId="0" xfId="0" applyFont="1" applyBorder="1" applyAlignment="1">
      <alignment horizontal="left" vertical="center" wrapText="1"/>
    </xf>
    <xf numFmtId="0" fontId="2" fillId="0" borderId="2" xfId="0" applyFont="1" applyBorder="1" applyAlignment="1">
      <alignment horizontal="center" vertical="center"/>
    </xf>
    <xf numFmtId="0" fontId="6" fillId="4" borderId="5" xfId="0" applyFont="1" applyFill="1" applyBorder="1" applyAlignment="1">
      <alignment vertical="center"/>
    </xf>
    <xf numFmtId="0" fontId="6" fillId="4" borderId="6" xfId="0" applyFont="1" applyFill="1" applyBorder="1" applyAlignment="1">
      <alignment vertical="center"/>
    </xf>
    <xf numFmtId="0" fontId="6" fillId="4" borderId="7" xfId="0" applyFont="1" applyFill="1" applyBorder="1" applyAlignment="1">
      <alignment vertical="center"/>
    </xf>
    <xf numFmtId="176" fontId="3" fillId="0" borderId="1" xfId="0" applyNumberFormat="1" applyFont="1" applyBorder="1">
      <alignment vertical="center"/>
    </xf>
    <xf numFmtId="176" fontId="8" fillId="12" borderId="1" xfId="0" applyNumberFormat="1" applyFont="1" applyFill="1" applyBorder="1">
      <alignment vertical="center"/>
    </xf>
    <xf numFmtId="176" fontId="31" fillId="0" borderId="1" xfId="0" applyNumberFormat="1" applyFont="1" applyBorder="1">
      <alignment vertical="center"/>
    </xf>
    <xf numFmtId="0" fontId="40" fillId="0" borderId="0" xfId="0" applyFont="1" applyBorder="1" applyAlignment="1">
      <alignment horizontal="right"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9" fillId="0" borderId="0" xfId="0" applyFont="1" applyBorder="1" applyAlignment="1">
      <alignment horizontal="center" vertical="center"/>
    </xf>
    <xf numFmtId="0" fontId="7" fillId="0" borderId="1" xfId="0" applyFont="1" applyBorder="1" applyAlignment="1">
      <alignment horizontal="center" vertical="center"/>
    </xf>
    <xf numFmtId="176" fontId="3" fillId="0" borderId="28" xfId="0" applyNumberFormat="1" applyFont="1" applyBorder="1">
      <alignment vertical="center"/>
    </xf>
    <xf numFmtId="0" fontId="40" fillId="0" borderId="0" xfId="0" applyFont="1" applyAlignment="1">
      <alignment horizontal="center" vertical="center"/>
    </xf>
    <xf numFmtId="0" fontId="3" fillId="13" borderId="28" xfId="0" applyFont="1" applyFill="1" applyBorder="1" applyAlignment="1">
      <alignment horizontal="center" vertical="center"/>
    </xf>
    <xf numFmtId="0" fontId="36" fillId="0" borderId="0" xfId="0" applyFont="1" applyAlignment="1">
      <alignment horizontal="right" vertical="center"/>
    </xf>
    <xf numFmtId="0" fontId="41" fillId="0" borderId="0" xfId="0" applyFont="1">
      <alignment vertical="center"/>
    </xf>
    <xf numFmtId="0" fontId="34" fillId="0" borderId="0" xfId="0" applyFont="1" applyAlignment="1">
      <alignment horizontal="center"/>
    </xf>
    <xf numFmtId="176" fontId="8" fillId="13" borderId="1" xfId="0" applyNumberFormat="1" applyFont="1" applyFill="1" applyBorder="1">
      <alignment vertical="center"/>
    </xf>
    <xf numFmtId="176" fontId="31" fillId="13" borderId="1" xfId="0" applyNumberFormat="1" applyFont="1" applyFill="1" applyBorder="1">
      <alignment vertical="center"/>
    </xf>
    <xf numFmtId="176" fontId="3" fillId="13"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3" xfId="0" applyFont="1" applyBorder="1" applyAlignment="1">
      <alignment horizontal="center" vertical="center" wrapText="1"/>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27" fillId="3" borderId="1"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6" fillId="4" borderId="18" xfId="0" applyFont="1" applyFill="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180" fontId="13" fillId="5" borderId="0" xfId="0" applyNumberFormat="1" applyFont="1" applyFill="1" applyAlignment="1">
      <alignment horizontal="left"/>
    </xf>
    <xf numFmtId="0" fontId="3" fillId="0" borderId="1" xfId="0" applyFont="1" applyBorder="1" applyAlignment="1">
      <alignment horizontal="left"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7" xfId="0" applyFont="1" applyFill="1" applyBorder="1" applyAlignment="1">
      <alignment horizontal="lef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0" fontId="10" fillId="5" borderId="0" xfId="0" applyFont="1" applyFill="1" applyAlignment="1">
      <alignment horizont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6" xfId="0" applyFont="1" applyBorder="1" applyAlignment="1">
      <alignment horizontal="right" vertical="center"/>
    </xf>
    <xf numFmtId="0" fontId="41" fillId="0" borderId="5" xfId="0" applyFont="1" applyBorder="1" applyAlignment="1">
      <alignment horizontal="left" vertical="center"/>
    </xf>
    <xf numFmtId="0" fontId="41" fillId="0" borderId="6" xfId="0" applyFont="1" applyBorder="1" applyAlignment="1">
      <alignment horizontal="left" vertical="center"/>
    </xf>
    <xf numFmtId="0" fontId="41" fillId="0" borderId="7" xfId="0" applyFont="1" applyBorder="1" applyAlignment="1">
      <alignment horizontal="left" vertical="center"/>
    </xf>
    <xf numFmtId="176" fontId="3" fillId="0" borderId="7" xfId="0" applyNumberFormat="1" applyFont="1" applyBorder="1" applyAlignment="1">
      <alignment horizontal="right" vertical="center"/>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7" xfId="0" applyFont="1" applyFill="1" applyBorder="1" applyAlignment="1">
      <alignment horizontal="right" vertical="center"/>
    </xf>
    <xf numFmtId="0" fontId="41" fillId="0" borderId="36" xfId="0" applyFont="1" applyBorder="1" applyAlignment="1">
      <alignment horizontal="left" vertical="center"/>
    </xf>
    <xf numFmtId="0" fontId="41" fillId="0" borderId="37" xfId="0" applyFont="1" applyBorder="1" applyAlignment="1">
      <alignment horizontal="left" vertical="center"/>
    </xf>
    <xf numFmtId="0" fontId="41"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6" xfId="0" applyFont="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0" fontId="8" fillId="0" borderId="7" xfId="0" applyFont="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8" fillId="2" borderId="6" xfId="0" applyFont="1" applyFill="1" applyBorder="1" applyAlignment="1">
      <alignment horizontal="right" vertical="center"/>
    </xf>
    <xf numFmtId="0" fontId="40" fillId="2" borderId="5" xfId="0" applyFont="1" applyFill="1" applyBorder="1" applyAlignment="1">
      <alignment horizontal="left" vertical="center"/>
    </xf>
    <xf numFmtId="0" fontId="40" fillId="2" borderId="7" xfId="0" applyFont="1" applyFill="1" applyBorder="1" applyAlignment="1">
      <alignment horizontal="left" vertical="center"/>
    </xf>
    <xf numFmtId="0" fontId="13" fillId="5" borderId="0" xfId="0" applyFont="1" applyFill="1" applyAlignment="1">
      <alignment horizontal="left"/>
    </xf>
    <xf numFmtId="0" fontId="40" fillId="2" borderId="5" xfId="0" applyFont="1" applyFill="1" applyBorder="1" applyAlignment="1">
      <alignment horizontal="left" vertical="center" shrinkToFit="1"/>
    </xf>
    <xf numFmtId="0" fontId="40" fillId="2" borderId="7" xfId="0" applyFont="1" applyFill="1" applyBorder="1" applyAlignment="1">
      <alignment horizontal="left" vertical="center" shrinkToFit="1"/>
    </xf>
    <xf numFmtId="0" fontId="6" fillId="4"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xf numFmtId="0" fontId="7" fillId="0" borderId="1"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0" xfId="0" applyFont="1" applyBorder="1" applyAlignment="1">
      <alignment horizontal="center" vertical="center"/>
    </xf>
    <xf numFmtId="0" fontId="39" fillId="0" borderId="13" xfId="0" applyFont="1" applyBorder="1" applyAlignment="1">
      <alignment horizontal="center"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2" fillId="0" borderId="1" xfId="0" applyFont="1" applyBorder="1" applyAlignment="1">
      <alignment horizontal="center" vertical="center"/>
    </xf>
    <xf numFmtId="0" fontId="5" fillId="0" borderId="25"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9" fillId="4" borderId="17"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32" t="s">
        <v>33</v>
      </c>
      <c r="D1" s="132"/>
      <c r="E1" s="132"/>
      <c r="F1" s="132"/>
      <c r="G1" s="132"/>
      <c r="H1" s="132"/>
      <c r="I1" s="132"/>
      <c r="J1" s="132"/>
      <c r="K1" s="132"/>
      <c r="L1" s="132"/>
      <c r="M1" s="132"/>
      <c r="N1" s="13"/>
    </row>
    <row r="2" spans="2:16" ht="31.5" x14ac:dyDescent="0.55000000000000004">
      <c r="B2" s="13"/>
      <c r="C2" s="131" t="s">
        <v>31</v>
      </c>
      <c r="D2" s="131"/>
      <c r="E2" s="131"/>
      <c r="F2" s="131"/>
      <c r="G2" s="131"/>
      <c r="H2" s="131"/>
      <c r="I2" s="131"/>
      <c r="J2" s="131"/>
      <c r="K2" s="131"/>
      <c r="L2" s="131"/>
      <c r="M2" s="131"/>
      <c r="N2" s="13"/>
    </row>
    <row r="3" spans="2:16" x14ac:dyDescent="0.55000000000000004">
      <c r="B3" s="23"/>
      <c r="C3" s="24"/>
      <c r="D3" s="24"/>
      <c r="E3" s="24"/>
      <c r="F3" s="24"/>
      <c r="G3" s="24"/>
      <c r="H3" s="24"/>
      <c r="I3" s="24"/>
      <c r="J3" s="24"/>
      <c r="K3" s="24"/>
      <c r="L3" s="24"/>
      <c r="M3" s="24"/>
      <c r="N3" s="25"/>
    </row>
    <row r="4" spans="2:16" ht="80.5" customHeight="1" x14ac:dyDescent="0.6">
      <c r="B4" s="26"/>
      <c r="C4" s="133" t="s">
        <v>34</v>
      </c>
      <c r="D4" s="134"/>
      <c r="E4" s="134"/>
      <c r="F4" s="134"/>
      <c r="G4" s="134"/>
      <c r="H4" s="134"/>
      <c r="I4" s="134"/>
      <c r="J4" s="134"/>
      <c r="K4" s="134"/>
      <c r="L4" s="134"/>
      <c r="M4" s="13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35" t="s">
        <v>38</v>
      </c>
      <c r="D7" s="136"/>
      <c r="E7" s="136"/>
      <c r="F7" s="136"/>
      <c r="G7" s="136"/>
      <c r="H7" s="136"/>
      <c r="I7" s="136"/>
      <c r="J7" s="136"/>
      <c r="K7" s="136"/>
      <c r="L7" s="136"/>
      <c r="M7" s="136"/>
      <c r="N7" s="16"/>
    </row>
    <row r="8" spans="2:16" ht="331" customHeight="1" x14ac:dyDescent="0.55000000000000004">
      <c r="B8" s="14"/>
      <c r="C8" s="135" t="s">
        <v>39</v>
      </c>
      <c r="D8" s="135"/>
      <c r="E8" s="135"/>
      <c r="F8" s="135"/>
      <c r="G8" s="135"/>
      <c r="H8" s="135"/>
      <c r="I8" s="135"/>
      <c r="J8" s="135"/>
      <c r="K8" s="135"/>
      <c r="L8" s="135"/>
      <c r="M8" s="135"/>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35" t="s">
        <v>40</v>
      </c>
      <c r="D10" s="136"/>
      <c r="E10" s="136"/>
      <c r="F10" s="136"/>
      <c r="G10" s="136"/>
      <c r="H10" s="136"/>
      <c r="I10" s="136"/>
      <c r="J10" s="136"/>
      <c r="K10" s="136"/>
      <c r="L10" s="136"/>
      <c r="M10" s="136"/>
      <c r="N10" s="16"/>
    </row>
    <row r="11" spans="2:16" ht="139.75" customHeight="1" x14ac:dyDescent="0.55000000000000004">
      <c r="B11" s="17"/>
      <c r="C11" s="129" t="s">
        <v>41</v>
      </c>
      <c r="D11" s="130"/>
      <c r="E11" s="130"/>
      <c r="F11" s="130"/>
      <c r="G11" s="130"/>
      <c r="H11" s="130"/>
      <c r="I11" s="130"/>
      <c r="J11" s="130"/>
      <c r="K11" s="130"/>
      <c r="L11" s="130"/>
      <c r="M11" s="13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81" t="s">
        <v>29</v>
      </c>
      <c r="C2" s="281"/>
      <c r="D2" s="281"/>
      <c r="E2" s="281"/>
      <c r="F2" s="281"/>
      <c r="G2" s="281"/>
      <c r="H2" s="281"/>
      <c r="I2" s="244" t="str">
        <f>A①_入力!J2</f>
        <v>3-5</v>
      </c>
      <c r="J2" s="244"/>
      <c r="K2" s="70"/>
      <c r="L2" s="185" t="str">
        <f>A①_入力!M2</f>
        <v>第3-5問_売上関連のPL・BS・CF・資金計画（その３-5）</v>
      </c>
      <c r="M2" s="185"/>
      <c r="N2" s="185"/>
      <c r="O2" s="185"/>
      <c r="P2" s="185"/>
      <c r="Q2" s="185"/>
      <c r="R2" s="185"/>
      <c r="S2" s="185"/>
      <c r="T2" s="185"/>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78" t="s">
        <v>0</v>
      </c>
      <c r="C5" s="178"/>
      <c r="D5" s="178"/>
      <c r="E5" s="178"/>
      <c r="F5" s="178"/>
      <c r="G5" s="178"/>
      <c r="H5" s="178"/>
      <c r="I5" s="178"/>
      <c r="J5" s="178"/>
      <c r="K5" s="178"/>
      <c r="L5" s="178"/>
      <c r="M5" s="178"/>
      <c r="N5" s="178"/>
      <c r="O5" s="178"/>
      <c r="P5" s="178"/>
      <c r="Q5" s="178"/>
      <c r="R5" s="178"/>
      <c r="S5" s="178"/>
      <c r="T5" s="178"/>
    </row>
    <row r="6" spans="2:20" ht="49" customHeight="1" x14ac:dyDescent="0.55000000000000004">
      <c r="B6" s="186" t="s">
        <v>173</v>
      </c>
      <c r="C6" s="186"/>
      <c r="D6" s="186"/>
      <c r="E6" s="186"/>
      <c r="F6" s="186"/>
      <c r="G6" s="186"/>
      <c r="H6" s="186"/>
      <c r="I6" s="186"/>
      <c r="J6" s="186"/>
      <c r="K6" s="186"/>
      <c r="L6" s="186"/>
      <c r="M6" s="186"/>
      <c r="N6" s="186"/>
      <c r="O6" s="186"/>
      <c r="P6" s="186"/>
      <c r="Q6" s="186"/>
      <c r="R6" s="186"/>
      <c r="S6" s="186"/>
      <c r="T6" s="186"/>
    </row>
    <row r="7" spans="2:20" ht="18" thickBot="1" x14ac:dyDescent="0.6"/>
    <row r="8" spans="2:20" ht="29" thickBot="1" x14ac:dyDescent="0.6">
      <c r="B8" s="11">
        <v>2</v>
      </c>
      <c r="C8" s="187" t="s">
        <v>174</v>
      </c>
      <c r="D8" s="187"/>
      <c r="E8" s="187"/>
      <c r="F8" s="11">
        <f>Ｂ①マスタ登録!F7</f>
        <v>2</v>
      </c>
      <c r="G8" s="161" t="str">
        <f>Ｂ①マスタ登録!G7</f>
        <v>問題</v>
      </c>
      <c r="H8" s="161"/>
      <c r="I8" s="239"/>
      <c r="J8" s="240" t="s">
        <v>270</v>
      </c>
      <c r="K8" s="241"/>
      <c r="L8" s="242" t="s">
        <v>268</v>
      </c>
      <c r="M8" s="242"/>
      <c r="N8" s="242"/>
      <c r="O8" s="243"/>
      <c r="P8" s="71" t="s">
        <v>176</v>
      </c>
      <c r="Q8" s="190" t="s">
        <v>269</v>
      </c>
      <c r="R8" s="191"/>
      <c r="S8"/>
      <c r="T8"/>
    </row>
    <row r="9" spans="2:20" ht="29" thickBot="1" x14ac:dyDescent="0.6">
      <c r="J9" s="246" t="s">
        <v>271</v>
      </c>
      <c r="K9" s="247"/>
      <c r="L9" s="183" t="s">
        <v>177</v>
      </c>
      <c r="M9" s="183"/>
      <c r="N9"/>
      <c r="O9"/>
      <c r="P9" s="71" t="s">
        <v>178</v>
      </c>
      <c r="Q9" s="190" t="s">
        <v>179</v>
      </c>
      <c r="R9" s="191"/>
      <c r="S9"/>
      <c r="T9"/>
    </row>
    <row r="11" spans="2:20" ht="22.5" x14ac:dyDescent="0.55000000000000004">
      <c r="B11" s="245" t="s">
        <v>306</v>
      </c>
      <c r="C11" s="245"/>
      <c r="D11" s="245"/>
      <c r="E11" s="245"/>
      <c r="F11" s="245"/>
      <c r="G11" s="245"/>
      <c r="H11" s="245"/>
      <c r="I11" s="245"/>
      <c r="J11" s="245"/>
      <c r="K11" s="245"/>
      <c r="L11" s="245"/>
      <c r="M11" s="245"/>
      <c r="N11" s="245"/>
      <c r="O11" s="245"/>
      <c r="P11" s="245"/>
      <c r="Q11" s="245"/>
      <c r="R11" s="245"/>
      <c r="S11" s="245"/>
      <c r="T11" s="245"/>
    </row>
    <row r="13" spans="2:20" ht="27.65" customHeight="1" collapsed="1" thickBot="1" x14ac:dyDescent="0.6"/>
    <row r="14" spans="2:20" ht="30.65" customHeight="1" thickBot="1" x14ac:dyDescent="0.6">
      <c r="C14" s="190" t="s">
        <v>307</v>
      </c>
      <c r="D14" s="192"/>
      <c r="E14" s="192"/>
      <c r="F14" s="192"/>
      <c r="G14" s="192"/>
      <c r="H14" s="192"/>
      <c r="I14" s="192"/>
      <c r="J14" s="192"/>
      <c r="K14" s="192"/>
      <c r="L14" s="191"/>
    </row>
    <row r="15" spans="2:20" ht="21" customHeight="1" x14ac:dyDescent="0.55000000000000004"/>
    <row r="16" spans="2:20" ht="21" customHeight="1" thickBot="1" x14ac:dyDescent="0.6">
      <c r="C16" s="75" t="s">
        <v>24</v>
      </c>
    </row>
    <row r="17" spans="2:20" ht="23.4" customHeight="1" thickBot="1" x14ac:dyDescent="0.6">
      <c r="C17" s="256" t="s">
        <v>384</v>
      </c>
      <c r="D17" s="257"/>
      <c r="E17" s="257"/>
      <c r="F17" s="257"/>
      <c r="G17" s="257"/>
      <c r="H17" s="257"/>
      <c r="I17" s="257"/>
      <c r="J17" s="257"/>
      <c r="K17" s="257"/>
      <c r="L17" s="257"/>
      <c r="M17" s="257"/>
      <c r="N17" s="257"/>
      <c r="O17" s="257"/>
      <c r="P17" s="257"/>
      <c r="Q17" s="257"/>
      <c r="R17" s="257"/>
      <c r="S17" s="257"/>
      <c r="T17" s="258"/>
    </row>
    <row r="18" spans="2:20" ht="21" customHeight="1" thickBot="1" x14ac:dyDescent="0.6"/>
    <row r="19" spans="2:20" ht="30.65" customHeight="1" thickBot="1" x14ac:dyDescent="0.6">
      <c r="C19" s="190" t="s">
        <v>308</v>
      </c>
      <c r="D19" s="192"/>
      <c r="E19" s="192"/>
      <c r="F19" s="192"/>
      <c r="G19" s="191"/>
    </row>
    <row r="20" spans="2:20" ht="21" customHeight="1" thickBot="1" x14ac:dyDescent="0.6"/>
    <row r="21" spans="2:20" ht="21" customHeight="1" thickBot="1" x14ac:dyDescent="0.6">
      <c r="C21" s="248" t="s">
        <v>309</v>
      </c>
      <c r="D21" s="249"/>
      <c r="E21" s="250"/>
      <c r="G21" s="248" t="s">
        <v>310</v>
      </c>
      <c r="H21" s="249"/>
      <c r="I21" s="249"/>
      <c r="J21" s="249"/>
      <c r="K21" s="249"/>
      <c r="L21" s="249"/>
      <c r="M21" s="250"/>
      <c r="O21" s="248" t="s">
        <v>311</v>
      </c>
      <c r="P21" s="249"/>
      <c r="Q21" s="249"/>
      <c r="R21" s="249"/>
      <c r="S21" s="249"/>
      <c r="T21" s="250"/>
    </row>
    <row r="22" spans="2:20" ht="21" customHeight="1" thickBot="1" x14ac:dyDescent="0.6">
      <c r="C22" s="86" t="s">
        <v>312</v>
      </c>
      <c r="D22" s="74" t="s">
        <v>313</v>
      </c>
      <c r="E22" s="86" t="s">
        <v>314</v>
      </c>
      <c r="G22" s="248" t="s">
        <v>315</v>
      </c>
      <c r="H22" s="249"/>
      <c r="I22" s="249"/>
      <c r="J22" s="250"/>
      <c r="K22" s="278" t="s">
        <v>316</v>
      </c>
      <c r="L22" s="279"/>
      <c r="M22" s="280"/>
      <c r="O22" s="248" t="s">
        <v>315</v>
      </c>
      <c r="P22" s="249"/>
      <c r="Q22" s="249"/>
      <c r="R22" s="250"/>
      <c r="S22" s="248" t="s">
        <v>316</v>
      </c>
      <c r="T22" s="250"/>
    </row>
    <row r="23" spans="2:20" ht="21" customHeight="1" x14ac:dyDescent="0.55000000000000004"/>
    <row r="24" spans="2:20" ht="21" customHeight="1" x14ac:dyDescent="0.55000000000000004">
      <c r="C24" s="96" t="s">
        <v>382</v>
      </c>
    </row>
    <row r="25" spans="2:20" ht="21" customHeight="1" thickBot="1" x14ac:dyDescent="0.6"/>
    <row r="26" spans="2:20" ht="21" customHeight="1" thickBot="1" x14ac:dyDescent="0.6">
      <c r="B26" s="72" t="s">
        <v>257</v>
      </c>
      <c r="C26" s="72">
        <v>4</v>
      </c>
      <c r="D26" s="74" t="s">
        <v>317</v>
      </c>
      <c r="E26" s="72">
        <v>30</v>
      </c>
      <c r="G26" s="251" t="s">
        <v>347</v>
      </c>
      <c r="H26" s="252"/>
      <c r="I26" s="252"/>
      <c r="J26" s="253"/>
      <c r="K26" s="282">
        <f>B①_2_期首債権債務の決済予定!N17</f>
        <v>9900</v>
      </c>
      <c r="L26" s="283"/>
      <c r="M26" s="284"/>
      <c r="N26" s="87" t="s">
        <v>319</v>
      </c>
      <c r="O26" s="251" t="s">
        <v>345</v>
      </c>
      <c r="P26" s="252"/>
      <c r="Q26" s="252"/>
      <c r="R26" s="253"/>
      <c r="S26" s="282">
        <f>K26</f>
        <v>9900</v>
      </c>
      <c r="T26" s="284"/>
    </row>
    <row r="27" spans="2:20" ht="21" customHeight="1" thickBot="1" x14ac:dyDescent="0.6">
      <c r="G27" s="88"/>
      <c r="H27" s="88"/>
      <c r="I27" s="88"/>
      <c r="O27" s="88"/>
      <c r="P27" s="88"/>
      <c r="S27" s="94"/>
      <c r="T27" s="94"/>
    </row>
    <row r="28" spans="2:20" ht="21" customHeight="1" thickBot="1" x14ac:dyDescent="0.6">
      <c r="B28" s="72" t="s">
        <v>258</v>
      </c>
      <c r="C28" s="72">
        <f>C26</f>
        <v>4</v>
      </c>
      <c r="D28" s="74" t="s">
        <v>317</v>
      </c>
      <c r="E28" s="72">
        <v>30</v>
      </c>
      <c r="G28" s="251" t="s">
        <v>348</v>
      </c>
      <c r="H28" s="252"/>
      <c r="I28" s="252"/>
      <c r="J28" s="253"/>
      <c r="K28" s="282">
        <f>K26</f>
        <v>9900</v>
      </c>
      <c r="L28" s="283"/>
      <c r="M28" s="284"/>
      <c r="N28" s="87" t="s">
        <v>319</v>
      </c>
      <c r="O28" s="251" t="s">
        <v>349</v>
      </c>
      <c r="P28" s="252"/>
      <c r="Q28" s="252"/>
      <c r="R28" s="253"/>
      <c r="S28" s="282">
        <f>K28</f>
        <v>9900</v>
      </c>
      <c r="T28" s="284"/>
    </row>
    <row r="29" spans="2:20" ht="21" customHeight="1" x14ac:dyDescent="0.55000000000000004"/>
    <row r="30" spans="2:20" ht="21" customHeight="1" x14ac:dyDescent="0.55000000000000004"/>
    <row r="31" spans="2:20" ht="21" customHeight="1" x14ac:dyDescent="0.55000000000000004">
      <c r="C31" s="97" t="s">
        <v>369</v>
      </c>
    </row>
    <row r="32" spans="2:20" ht="21" customHeight="1" thickBot="1" x14ac:dyDescent="0.6"/>
    <row r="33" spans="2:20" ht="23.4" customHeight="1" thickBot="1" x14ac:dyDescent="0.6">
      <c r="B33" s="83" t="s">
        <v>253</v>
      </c>
      <c r="C33" s="72">
        <v>4</v>
      </c>
      <c r="D33" s="74" t="s">
        <v>317</v>
      </c>
      <c r="E33" s="72">
        <v>30</v>
      </c>
      <c r="G33" s="251" t="s">
        <v>345</v>
      </c>
      <c r="H33" s="252"/>
      <c r="I33" s="252"/>
      <c r="J33" s="253"/>
      <c r="K33" s="270">
        <f>SUM(S33:T34)</f>
        <v>10450</v>
      </c>
      <c r="L33" s="271"/>
      <c r="M33" s="272"/>
      <c r="N33" s="87" t="s">
        <v>319</v>
      </c>
      <c r="O33" s="273" t="s">
        <v>344</v>
      </c>
      <c r="P33" s="274"/>
      <c r="Q33" s="274"/>
      <c r="R33" s="275"/>
      <c r="S33" s="276">
        <v>9500</v>
      </c>
      <c r="T33" s="277"/>
    </row>
    <row r="34" spans="2:20" ht="23.4" customHeight="1" thickBot="1" x14ac:dyDescent="0.6">
      <c r="G34" s="88"/>
      <c r="H34" s="88"/>
      <c r="I34" s="88"/>
      <c r="O34" s="273" t="s">
        <v>346</v>
      </c>
      <c r="P34" s="274"/>
      <c r="Q34" s="274"/>
      <c r="R34" s="275"/>
      <c r="S34" s="276">
        <f>ROUND(S33*0.1,0)</f>
        <v>950</v>
      </c>
      <c r="T34" s="277"/>
    </row>
    <row r="35" spans="2:20" ht="23.4" customHeight="1" thickBot="1" x14ac:dyDescent="0.6">
      <c r="G35" s="97" t="s">
        <v>381</v>
      </c>
      <c r="H35" s="88"/>
      <c r="I35" s="88"/>
      <c r="O35" s="93"/>
      <c r="P35" s="93"/>
      <c r="Q35" s="93"/>
      <c r="R35" s="93"/>
      <c r="S35" s="94"/>
      <c r="T35" s="94"/>
    </row>
    <row r="36" spans="2:20" ht="23.4" customHeight="1" thickBot="1" x14ac:dyDescent="0.6">
      <c r="B36" s="72" t="s">
        <v>257</v>
      </c>
      <c r="C36" s="72">
        <f>C33+1</f>
        <v>5</v>
      </c>
      <c r="D36" s="74" t="s">
        <v>317</v>
      </c>
      <c r="E36" s="72">
        <v>31</v>
      </c>
      <c r="G36" s="251" t="s">
        <v>347</v>
      </c>
      <c r="H36" s="252"/>
      <c r="I36" s="252"/>
      <c r="J36" s="253"/>
      <c r="K36" s="270">
        <f>S36</f>
        <v>10450</v>
      </c>
      <c r="L36" s="271"/>
      <c r="M36" s="272"/>
      <c r="N36" s="87" t="s">
        <v>319</v>
      </c>
      <c r="O36" s="251" t="s">
        <v>345</v>
      </c>
      <c r="P36" s="252"/>
      <c r="Q36" s="252"/>
      <c r="R36" s="253"/>
      <c r="S36" s="276">
        <f>K33</f>
        <v>10450</v>
      </c>
      <c r="T36" s="277"/>
    </row>
    <row r="37" spans="2:20" ht="23.4" customHeight="1" thickBot="1" x14ac:dyDescent="0.6">
      <c r="G37" s="88"/>
      <c r="H37" s="88"/>
      <c r="I37" s="88"/>
      <c r="O37" s="88"/>
      <c r="P37" s="88"/>
    </row>
    <row r="38" spans="2:20" ht="23.4" customHeight="1" thickBot="1" x14ac:dyDescent="0.6">
      <c r="B38" s="72" t="s">
        <v>258</v>
      </c>
      <c r="C38" s="72">
        <f>C36</f>
        <v>5</v>
      </c>
      <c r="D38" s="74" t="s">
        <v>317</v>
      </c>
      <c r="E38" s="72">
        <v>31</v>
      </c>
      <c r="G38" s="251" t="s">
        <v>348</v>
      </c>
      <c r="H38" s="252"/>
      <c r="I38" s="252"/>
      <c r="J38" s="253"/>
      <c r="K38" s="270">
        <f>K36</f>
        <v>10450</v>
      </c>
      <c r="L38" s="271"/>
      <c r="M38" s="272"/>
      <c r="N38" s="87" t="s">
        <v>319</v>
      </c>
      <c r="O38" s="251" t="s">
        <v>349</v>
      </c>
      <c r="P38" s="252"/>
      <c r="Q38" s="252"/>
      <c r="R38" s="253"/>
      <c r="S38" s="276">
        <f>S36</f>
        <v>10450</v>
      </c>
      <c r="T38" s="277"/>
    </row>
    <row r="39" spans="2:20" ht="23.4" customHeight="1" x14ac:dyDescent="0.55000000000000004">
      <c r="G39" s="88"/>
      <c r="H39" s="88"/>
      <c r="I39" s="88"/>
      <c r="O39" s="88"/>
      <c r="P39" s="88"/>
    </row>
    <row r="40" spans="2:20" ht="23.4" customHeight="1" x14ac:dyDescent="0.55000000000000004">
      <c r="C40" s="96" t="s">
        <v>383</v>
      </c>
    </row>
    <row r="41" spans="2:20" ht="23.4" customHeight="1" thickBot="1" x14ac:dyDescent="0.6"/>
    <row r="42" spans="2:20" ht="23.4" customHeight="1" thickBot="1" x14ac:dyDescent="0.6">
      <c r="B42" s="72" t="s">
        <v>365</v>
      </c>
      <c r="C42" s="72">
        <v>5</v>
      </c>
      <c r="D42" s="74" t="s">
        <v>317</v>
      </c>
      <c r="E42" s="72">
        <v>31</v>
      </c>
      <c r="G42" s="251" t="s">
        <v>367</v>
      </c>
      <c r="H42" s="252"/>
      <c r="I42" s="252"/>
      <c r="J42" s="253"/>
      <c r="K42" s="282">
        <f>B①_2_期首債権債務の決済予定!O35</f>
        <v>900</v>
      </c>
      <c r="L42" s="283"/>
      <c r="M42" s="284"/>
      <c r="N42" s="87" t="s">
        <v>319</v>
      </c>
      <c r="O42" s="251" t="s">
        <v>347</v>
      </c>
      <c r="P42" s="252"/>
      <c r="Q42" s="252"/>
      <c r="R42" s="253"/>
      <c r="S42" s="282">
        <f>K42</f>
        <v>900</v>
      </c>
      <c r="T42" s="284"/>
    </row>
    <row r="43" spans="2:20" ht="23.4" customHeight="1" thickBot="1" x14ac:dyDescent="0.6">
      <c r="G43" s="88"/>
      <c r="H43" s="88"/>
      <c r="I43" s="88"/>
      <c r="O43" s="88"/>
      <c r="P43" s="88"/>
      <c r="S43" s="94"/>
      <c r="T43" s="94"/>
    </row>
    <row r="44" spans="2:20" ht="23.4" customHeight="1" thickBot="1" x14ac:dyDescent="0.6">
      <c r="B44" s="72" t="s">
        <v>258</v>
      </c>
      <c r="C44" s="72">
        <f>C42</f>
        <v>5</v>
      </c>
      <c r="D44" s="74" t="s">
        <v>317</v>
      </c>
      <c r="E44" s="72">
        <v>31</v>
      </c>
      <c r="G44" s="251" t="s">
        <v>368</v>
      </c>
      <c r="H44" s="252"/>
      <c r="I44" s="252"/>
      <c r="J44" s="253"/>
      <c r="K44" s="282">
        <f>K42</f>
        <v>900</v>
      </c>
      <c r="L44" s="283"/>
      <c r="M44" s="284"/>
      <c r="N44" s="87" t="s">
        <v>319</v>
      </c>
      <c r="O44" s="251" t="s">
        <v>348</v>
      </c>
      <c r="P44" s="252"/>
      <c r="Q44" s="252"/>
      <c r="R44" s="253"/>
      <c r="S44" s="282">
        <f>K44</f>
        <v>900</v>
      </c>
      <c r="T44" s="284"/>
    </row>
    <row r="45" spans="2:20" ht="23.4" customHeight="1" x14ac:dyDescent="0.55000000000000004">
      <c r="G45" s="88"/>
      <c r="H45" s="88"/>
      <c r="I45" s="88"/>
      <c r="O45" s="88"/>
      <c r="P45" s="88"/>
    </row>
    <row r="46" spans="2:20" ht="23.4" customHeight="1" x14ac:dyDescent="0.55000000000000004">
      <c r="C46" s="97" t="s">
        <v>370</v>
      </c>
      <c r="G46" s="88"/>
      <c r="H46" s="88"/>
      <c r="I46" s="88"/>
      <c r="O46" s="88"/>
      <c r="P46" s="88"/>
    </row>
    <row r="47" spans="2:20" ht="23.4" customHeight="1" thickBot="1" x14ac:dyDescent="0.6">
      <c r="G47" s="88"/>
      <c r="H47" s="88"/>
      <c r="I47" s="88"/>
      <c r="O47" s="88"/>
      <c r="P47" s="88"/>
    </row>
    <row r="48" spans="2:20" ht="23.4" customHeight="1" thickBot="1" x14ac:dyDescent="0.6">
      <c r="B48" s="83" t="s">
        <v>253</v>
      </c>
      <c r="C48" s="72">
        <v>5</v>
      </c>
      <c r="D48" s="74" t="s">
        <v>320</v>
      </c>
      <c r="E48" s="72">
        <v>31</v>
      </c>
      <c r="G48" s="251" t="s">
        <v>345</v>
      </c>
      <c r="H48" s="252"/>
      <c r="I48" s="252"/>
      <c r="J48" s="253"/>
      <c r="K48" s="270">
        <f>SUM(S48:T49)</f>
        <v>11495</v>
      </c>
      <c r="L48" s="271"/>
      <c r="M48" s="272"/>
      <c r="N48" s="87" t="s">
        <v>321</v>
      </c>
      <c r="O48" s="273" t="s">
        <v>344</v>
      </c>
      <c r="P48" s="274"/>
      <c r="Q48" s="274"/>
      <c r="R48" s="275"/>
      <c r="S48" s="276">
        <v>10450</v>
      </c>
      <c r="T48" s="277"/>
    </row>
    <row r="49" spans="2:20" ht="23.4" customHeight="1" thickBot="1" x14ac:dyDescent="0.6">
      <c r="G49" s="88"/>
      <c r="H49" s="88"/>
      <c r="I49" s="88"/>
      <c r="O49" s="273" t="s">
        <v>346</v>
      </c>
      <c r="P49" s="274"/>
      <c r="Q49" s="274"/>
      <c r="R49" s="275"/>
      <c r="S49" s="276">
        <f>ROUND(S48*0.1,0)</f>
        <v>1045</v>
      </c>
      <c r="T49" s="277"/>
    </row>
    <row r="50" spans="2:20" ht="23.4" customHeight="1" thickBot="1" x14ac:dyDescent="0.6">
      <c r="G50" s="88"/>
      <c r="H50" s="88"/>
      <c r="I50" s="88"/>
      <c r="O50" s="88"/>
      <c r="P50" s="88"/>
    </row>
    <row r="51" spans="2:20" ht="23.4" customHeight="1" thickBot="1" x14ac:dyDescent="0.6">
      <c r="B51" s="72" t="s">
        <v>257</v>
      </c>
      <c r="C51" s="72">
        <f>C48+1</f>
        <v>6</v>
      </c>
      <c r="D51" s="74" t="s">
        <v>317</v>
      </c>
      <c r="E51" s="72">
        <v>30</v>
      </c>
      <c r="G51" s="251" t="s">
        <v>347</v>
      </c>
      <c r="H51" s="252"/>
      <c r="I51" s="252"/>
      <c r="J51" s="253"/>
      <c r="K51" s="270">
        <f>S51</f>
        <v>11495</v>
      </c>
      <c r="L51" s="271"/>
      <c r="M51" s="272"/>
      <c r="N51" s="87" t="s">
        <v>319</v>
      </c>
      <c r="O51" s="251" t="s">
        <v>345</v>
      </c>
      <c r="P51" s="252"/>
      <c r="Q51" s="252"/>
      <c r="R51" s="253"/>
      <c r="S51" s="276">
        <f>K48</f>
        <v>11495</v>
      </c>
      <c r="T51" s="277"/>
    </row>
    <row r="52" spans="2:20" ht="23.4" customHeight="1" thickBot="1" x14ac:dyDescent="0.6">
      <c r="G52" s="88"/>
      <c r="H52" s="88"/>
      <c r="I52" s="88"/>
      <c r="O52" s="88"/>
      <c r="P52" s="88"/>
    </row>
    <row r="53" spans="2:20" ht="23.4" customHeight="1" thickBot="1" x14ac:dyDescent="0.6">
      <c r="B53" s="72" t="s">
        <v>258</v>
      </c>
      <c r="C53" s="72">
        <f>C51</f>
        <v>6</v>
      </c>
      <c r="D53" s="74" t="s">
        <v>317</v>
      </c>
      <c r="E53" s="72">
        <v>30</v>
      </c>
      <c r="G53" s="251" t="s">
        <v>348</v>
      </c>
      <c r="H53" s="252"/>
      <c r="I53" s="252"/>
      <c r="J53" s="253"/>
      <c r="K53" s="270">
        <f>K51</f>
        <v>11495</v>
      </c>
      <c r="L53" s="271"/>
      <c r="M53" s="272"/>
      <c r="N53" s="87" t="s">
        <v>319</v>
      </c>
      <c r="O53" s="251" t="s">
        <v>349</v>
      </c>
      <c r="P53" s="252"/>
      <c r="Q53" s="252"/>
      <c r="R53" s="253"/>
      <c r="S53" s="276">
        <f>S51</f>
        <v>11495</v>
      </c>
      <c r="T53" s="277"/>
    </row>
    <row r="54" spans="2:20" ht="23.4" customHeight="1" x14ac:dyDescent="0.55000000000000004">
      <c r="B54" s="90"/>
      <c r="G54" s="88"/>
      <c r="H54" s="88"/>
      <c r="I54" s="88"/>
      <c r="O54" s="88"/>
      <c r="P54" s="88"/>
    </row>
    <row r="55" spans="2:20" ht="23.4" customHeight="1" x14ac:dyDescent="0.55000000000000004">
      <c r="C55" s="97" t="s">
        <v>371</v>
      </c>
      <c r="G55" s="88"/>
      <c r="H55" s="88"/>
      <c r="I55" s="88"/>
      <c r="O55" s="88"/>
      <c r="P55" s="88"/>
    </row>
    <row r="56" spans="2:20" ht="23.4" customHeight="1" thickBot="1" x14ac:dyDescent="0.6">
      <c r="B56" s="90"/>
      <c r="G56" s="88"/>
      <c r="H56" s="88"/>
      <c r="I56" s="88"/>
      <c r="O56" s="88"/>
      <c r="P56" s="88"/>
    </row>
    <row r="57" spans="2:20" ht="23.4" customHeight="1" thickBot="1" x14ac:dyDescent="0.6">
      <c r="B57" s="83" t="s">
        <v>253</v>
      </c>
      <c r="C57" s="72">
        <f>C48+1</f>
        <v>6</v>
      </c>
      <c r="D57" s="74" t="s">
        <v>322</v>
      </c>
      <c r="E57" s="72">
        <v>30</v>
      </c>
      <c r="G57" s="251" t="s">
        <v>345</v>
      </c>
      <c r="H57" s="252"/>
      <c r="I57" s="252"/>
      <c r="J57" s="253"/>
      <c r="K57" s="270">
        <f>SUM(S57:T58)</f>
        <v>12645</v>
      </c>
      <c r="L57" s="271"/>
      <c r="M57" s="272"/>
      <c r="N57" s="87" t="s">
        <v>323</v>
      </c>
      <c r="O57" s="273" t="s">
        <v>344</v>
      </c>
      <c r="P57" s="274"/>
      <c r="Q57" s="274"/>
      <c r="R57" s="275"/>
      <c r="S57" s="276">
        <v>11495</v>
      </c>
      <c r="T57" s="277"/>
    </row>
    <row r="58" spans="2:20" ht="23.4" customHeight="1" thickBot="1" x14ac:dyDescent="0.6">
      <c r="B58" s="90"/>
      <c r="G58" s="88"/>
      <c r="H58" s="88"/>
      <c r="I58" s="88"/>
      <c r="O58" s="273" t="s">
        <v>346</v>
      </c>
      <c r="P58" s="274"/>
      <c r="Q58" s="274"/>
      <c r="R58" s="275"/>
      <c r="S58" s="276">
        <f>ROUND(S57*0.1,0)</f>
        <v>1150</v>
      </c>
      <c r="T58" s="277"/>
    </row>
    <row r="59" spans="2:20" ht="23.4" customHeight="1" thickBot="1" x14ac:dyDescent="0.6">
      <c r="G59" s="88"/>
      <c r="H59" s="88"/>
      <c r="I59" s="88"/>
      <c r="O59" s="88"/>
      <c r="P59" s="88"/>
    </row>
    <row r="60" spans="2:20" ht="23.4" customHeight="1" thickBot="1" x14ac:dyDescent="0.6">
      <c r="B60" s="72" t="s">
        <v>257</v>
      </c>
      <c r="C60" s="72">
        <f>C57+1</f>
        <v>7</v>
      </c>
      <c r="D60" s="74" t="s">
        <v>317</v>
      </c>
      <c r="E60" s="72">
        <v>31</v>
      </c>
      <c r="G60" s="251" t="s">
        <v>347</v>
      </c>
      <c r="H60" s="252"/>
      <c r="I60" s="252"/>
      <c r="J60" s="253"/>
      <c r="K60" s="270">
        <f>S60</f>
        <v>12645</v>
      </c>
      <c r="L60" s="271"/>
      <c r="M60" s="272"/>
      <c r="N60" s="87" t="s">
        <v>319</v>
      </c>
      <c r="O60" s="251" t="s">
        <v>345</v>
      </c>
      <c r="P60" s="252"/>
      <c r="Q60" s="252"/>
      <c r="R60" s="253"/>
      <c r="S60" s="276">
        <f>K57</f>
        <v>12645</v>
      </c>
      <c r="T60" s="277"/>
    </row>
    <row r="61" spans="2:20" ht="23.4" customHeight="1" thickBot="1" x14ac:dyDescent="0.6">
      <c r="G61" s="88"/>
      <c r="H61" s="88"/>
      <c r="I61" s="88"/>
      <c r="O61" s="88"/>
      <c r="P61" s="88"/>
    </row>
    <row r="62" spans="2:20" ht="23.4" customHeight="1" thickBot="1" x14ac:dyDescent="0.6">
      <c r="B62" s="72" t="s">
        <v>258</v>
      </c>
      <c r="C62" s="72">
        <f>C60</f>
        <v>7</v>
      </c>
      <c r="D62" s="74" t="s">
        <v>317</v>
      </c>
      <c r="E62" s="72">
        <v>31</v>
      </c>
      <c r="G62" s="251" t="s">
        <v>348</v>
      </c>
      <c r="H62" s="252"/>
      <c r="I62" s="252"/>
      <c r="J62" s="253"/>
      <c r="K62" s="270">
        <f>K60</f>
        <v>12645</v>
      </c>
      <c r="L62" s="271"/>
      <c r="M62" s="272"/>
      <c r="N62" s="87" t="s">
        <v>319</v>
      </c>
      <c r="O62" s="251" t="s">
        <v>349</v>
      </c>
      <c r="P62" s="252"/>
      <c r="Q62" s="252"/>
      <c r="R62" s="253"/>
      <c r="S62" s="276">
        <f>S60</f>
        <v>12645</v>
      </c>
      <c r="T62" s="277"/>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372</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253</v>
      </c>
      <c r="C67" s="72">
        <f>C57+1</f>
        <v>7</v>
      </c>
      <c r="D67" s="74" t="s">
        <v>324</v>
      </c>
      <c r="E67" s="72">
        <v>31</v>
      </c>
      <c r="G67" s="251" t="s">
        <v>345</v>
      </c>
      <c r="H67" s="252"/>
      <c r="I67" s="252"/>
      <c r="J67" s="253"/>
      <c r="K67" s="270">
        <f>SUM(S67:T68)</f>
        <v>13899</v>
      </c>
      <c r="L67" s="271"/>
      <c r="M67" s="272"/>
      <c r="N67" s="87" t="s">
        <v>325</v>
      </c>
      <c r="O67" s="273" t="s">
        <v>344</v>
      </c>
      <c r="P67" s="274"/>
      <c r="Q67" s="274"/>
      <c r="R67" s="275"/>
      <c r="S67" s="276">
        <v>12635</v>
      </c>
      <c r="T67" s="277"/>
    </row>
    <row r="68" spans="2:20" ht="23.4" customHeight="1" thickBot="1" x14ac:dyDescent="0.6">
      <c r="B68" s="90"/>
      <c r="G68" s="88"/>
      <c r="H68" s="88"/>
      <c r="I68" s="88"/>
      <c r="O68" s="273" t="s">
        <v>346</v>
      </c>
      <c r="P68" s="274"/>
      <c r="Q68" s="274"/>
      <c r="R68" s="275"/>
      <c r="S68" s="276">
        <f>ROUND(S67*0.1,0)</f>
        <v>1264</v>
      </c>
      <c r="T68" s="277"/>
    </row>
    <row r="69" spans="2:20" ht="23.4" customHeight="1" thickBot="1" x14ac:dyDescent="0.6">
      <c r="B69" s="90"/>
      <c r="G69" s="88"/>
      <c r="H69" s="88"/>
      <c r="I69" s="88"/>
      <c r="O69" s="88"/>
      <c r="P69" s="88"/>
    </row>
    <row r="70" spans="2:20" ht="23.4" customHeight="1" thickBot="1" x14ac:dyDescent="0.6">
      <c r="B70" s="72" t="s">
        <v>257</v>
      </c>
      <c r="C70" s="72">
        <f>C67+1</f>
        <v>8</v>
      </c>
      <c r="D70" s="74" t="s">
        <v>317</v>
      </c>
      <c r="E70" s="72">
        <v>31</v>
      </c>
      <c r="G70" s="251" t="s">
        <v>347</v>
      </c>
      <c r="H70" s="252"/>
      <c r="I70" s="252"/>
      <c r="J70" s="253"/>
      <c r="K70" s="270">
        <f>S70</f>
        <v>13899</v>
      </c>
      <c r="L70" s="271"/>
      <c r="M70" s="272"/>
      <c r="N70" s="87" t="s">
        <v>319</v>
      </c>
      <c r="O70" s="251" t="s">
        <v>345</v>
      </c>
      <c r="P70" s="252"/>
      <c r="Q70" s="252"/>
      <c r="R70" s="253"/>
      <c r="S70" s="276">
        <f>K67</f>
        <v>13899</v>
      </c>
      <c r="T70" s="277"/>
    </row>
    <row r="71" spans="2:20" ht="23.4" customHeight="1" thickBot="1" x14ac:dyDescent="0.6">
      <c r="G71" s="88"/>
      <c r="H71" s="88"/>
      <c r="I71" s="88"/>
      <c r="O71" s="88"/>
      <c r="P71" s="88"/>
    </row>
    <row r="72" spans="2:20" ht="23.4" customHeight="1" thickBot="1" x14ac:dyDescent="0.6">
      <c r="B72" s="72" t="s">
        <v>258</v>
      </c>
      <c r="C72" s="72">
        <f>C70</f>
        <v>8</v>
      </c>
      <c r="D72" s="74" t="s">
        <v>317</v>
      </c>
      <c r="E72" s="72">
        <v>31</v>
      </c>
      <c r="G72" s="251" t="s">
        <v>348</v>
      </c>
      <c r="H72" s="252"/>
      <c r="I72" s="252"/>
      <c r="J72" s="253"/>
      <c r="K72" s="270">
        <f>K70</f>
        <v>13899</v>
      </c>
      <c r="L72" s="271"/>
      <c r="M72" s="272"/>
      <c r="N72" s="87" t="s">
        <v>319</v>
      </c>
      <c r="O72" s="251" t="s">
        <v>349</v>
      </c>
      <c r="P72" s="252"/>
      <c r="Q72" s="252"/>
      <c r="R72" s="253"/>
      <c r="S72" s="276">
        <f>S70</f>
        <v>13899</v>
      </c>
      <c r="T72" s="277"/>
    </row>
    <row r="73" spans="2:20" ht="23.4" customHeight="1" x14ac:dyDescent="0.55000000000000004">
      <c r="B73" s="90"/>
      <c r="G73" s="88"/>
      <c r="H73" s="88"/>
      <c r="I73" s="88"/>
      <c r="O73" s="88"/>
      <c r="P73" s="88"/>
    </row>
    <row r="74" spans="2:20" ht="23.4" customHeight="1" x14ac:dyDescent="0.55000000000000004">
      <c r="B74" s="90"/>
      <c r="C74" s="97" t="s">
        <v>373</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253</v>
      </c>
      <c r="C76" s="72">
        <f>C67+1</f>
        <v>8</v>
      </c>
      <c r="D76" s="74" t="s">
        <v>324</v>
      </c>
      <c r="E76" s="72">
        <v>31</v>
      </c>
      <c r="G76" s="251" t="s">
        <v>345</v>
      </c>
      <c r="H76" s="252"/>
      <c r="I76" s="252"/>
      <c r="J76" s="253"/>
      <c r="K76" s="270">
        <f>SUM(S76:T77)</f>
        <v>15257</v>
      </c>
      <c r="L76" s="271"/>
      <c r="M76" s="272"/>
      <c r="N76" s="87" t="s">
        <v>319</v>
      </c>
      <c r="O76" s="273" t="s">
        <v>344</v>
      </c>
      <c r="P76" s="274"/>
      <c r="Q76" s="274"/>
      <c r="R76" s="275"/>
      <c r="S76" s="276">
        <v>13870</v>
      </c>
      <c r="T76" s="277"/>
    </row>
    <row r="77" spans="2:20" ht="23.4" customHeight="1" thickBot="1" x14ac:dyDescent="0.6">
      <c r="B77" s="90"/>
      <c r="G77" s="88"/>
      <c r="H77" s="88"/>
      <c r="I77" s="88"/>
      <c r="O77" s="273" t="s">
        <v>346</v>
      </c>
      <c r="P77" s="274"/>
      <c r="Q77" s="274"/>
      <c r="R77" s="275"/>
      <c r="S77" s="276">
        <f>ROUND(S76*0.1,0)</f>
        <v>1387</v>
      </c>
      <c r="T77" s="277"/>
    </row>
    <row r="78" spans="2:20" ht="23.4" customHeight="1" thickBot="1" x14ac:dyDescent="0.6">
      <c r="B78" s="90"/>
      <c r="G78" s="88"/>
      <c r="H78" s="88"/>
      <c r="I78" s="88"/>
      <c r="O78" s="88"/>
      <c r="P78" s="88"/>
    </row>
    <row r="79" spans="2:20" ht="23.4" customHeight="1" thickBot="1" x14ac:dyDescent="0.6">
      <c r="B79" s="72" t="s">
        <v>257</v>
      </c>
      <c r="C79" s="72">
        <f>C76+1</f>
        <v>9</v>
      </c>
      <c r="D79" s="74" t="s">
        <v>317</v>
      </c>
      <c r="E79" s="72">
        <v>30</v>
      </c>
      <c r="G79" s="251" t="s">
        <v>347</v>
      </c>
      <c r="H79" s="252"/>
      <c r="I79" s="252"/>
      <c r="J79" s="253"/>
      <c r="K79" s="270">
        <f>S79</f>
        <v>15257</v>
      </c>
      <c r="L79" s="271"/>
      <c r="M79" s="272"/>
      <c r="N79" s="87" t="s">
        <v>319</v>
      </c>
      <c r="O79" s="251" t="s">
        <v>345</v>
      </c>
      <c r="P79" s="252"/>
      <c r="Q79" s="252"/>
      <c r="R79" s="253"/>
      <c r="S79" s="276">
        <f>K76</f>
        <v>15257</v>
      </c>
      <c r="T79" s="277"/>
    </row>
    <row r="80" spans="2:20" ht="23.4" customHeight="1" thickBot="1" x14ac:dyDescent="0.6">
      <c r="G80" s="88"/>
      <c r="H80" s="88"/>
      <c r="I80" s="88"/>
      <c r="O80" s="88"/>
      <c r="P80" s="88"/>
    </row>
    <row r="81" spans="2:20" ht="23.4" customHeight="1" thickBot="1" x14ac:dyDescent="0.6">
      <c r="B81" s="72" t="s">
        <v>258</v>
      </c>
      <c r="C81" s="72">
        <f>C79</f>
        <v>9</v>
      </c>
      <c r="D81" s="74" t="s">
        <v>317</v>
      </c>
      <c r="E81" s="72">
        <v>30</v>
      </c>
      <c r="G81" s="251" t="s">
        <v>348</v>
      </c>
      <c r="H81" s="252"/>
      <c r="I81" s="252"/>
      <c r="J81" s="253"/>
      <c r="K81" s="270">
        <f>K79</f>
        <v>15257</v>
      </c>
      <c r="L81" s="271"/>
      <c r="M81" s="272"/>
      <c r="N81" s="87" t="s">
        <v>319</v>
      </c>
      <c r="O81" s="251" t="s">
        <v>349</v>
      </c>
      <c r="P81" s="252"/>
      <c r="Q81" s="252"/>
      <c r="R81" s="253"/>
      <c r="S81" s="276">
        <f>S79</f>
        <v>15257</v>
      </c>
      <c r="T81" s="277"/>
    </row>
    <row r="82" spans="2:20" ht="23.4" customHeight="1" x14ac:dyDescent="0.55000000000000004">
      <c r="B82" s="90"/>
      <c r="G82" s="88"/>
      <c r="H82" s="88"/>
      <c r="I82" s="88"/>
      <c r="O82" s="88"/>
      <c r="P82" s="88"/>
    </row>
    <row r="83" spans="2:20" ht="23.4" customHeight="1" x14ac:dyDescent="0.55000000000000004">
      <c r="B83" s="90"/>
      <c r="C83" s="97" t="s">
        <v>374</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253</v>
      </c>
      <c r="C85" s="72">
        <f>C76+1</f>
        <v>9</v>
      </c>
      <c r="D85" s="74" t="s">
        <v>322</v>
      </c>
      <c r="E85" s="72">
        <v>30</v>
      </c>
      <c r="G85" s="251" t="s">
        <v>345</v>
      </c>
      <c r="H85" s="252"/>
      <c r="I85" s="252"/>
      <c r="J85" s="253"/>
      <c r="K85" s="270">
        <f>SUM(S85:T86)</f>
        <v>16720</v>
      </c>
      <c r="L85" s="271"/>
      <c r="M85" s="272"/>
      <c r="N85" s="87" t="s">
        <v>323</v>
      </c>
      <c r="O85" s="273" t="s">
        <v>344</v>
      </c>
      <c r="P85" s="274"/>
      <c r="Q85" s="274"/>
      <c r="R85" s="275"/>
      <c r="S85" s="276">
        <v>15200</v>
      </c>
      <c r="T85" s="277"/>
    </row>
    <row r="86" spans="2:20" ht="23.4" customHeight="1" thickBot="1" x14ac:dyDescent="0.6">
      <c r="B86" s="90"/>
      <c r="G86" s="88"/>
      <c r="H86" s="88"/>
      <c r="I86" s="88"/>
      <c r="O86" s="273" t="s">
        <v>346</v>
      </c>
      <c r="P86" s="274"/>
      <c r="Q86" s="274"/>
      <c r="R86" s="275"/>
      <c r="S86" s="276">
        <f>ROUND(S85*0.1,0)</f>
        <v>1520</v>
      </c>
      <c r="T86" s="277"/>
    </row>
    <row r="87" spans="2:20" ht="23.4" customHeight="1" thickBot="1" x14ac:dyDescent="0.6">
      <c r="B87" s="90"/>
      <c r="G87" s="88"/>
      <c r="H87" s="88"/>
      <c r="I87" s="88"/>
      <c r="O87" s="88"/>
      <c r="P87" s="88"/>
    </row>
    <row r="88" spans="2:20" ht="23.4" customHeight="1" thickBot="1" x14ac:dyDescent="0.6">
      <c r="B88" s="72" t="s">
        <v>257</v>
      </c>
      <c r="C88" s="72">
        <f>C85+1</f>
        <v>10</v>
      </c>
      <c r="D88" s="74" t="s">
        <v>317</v>
      </c>
      <c r="E88" s="72">
        <v>31</v>
      </c>
      <c r="G88" s="251" t="s">
        <v>347</v>
      </c>
      <c r="H88" s="252"/>
      <c r="I88" s="252"/>
      <c r="J88" s="253"/>
      <c r="K88" s="270">
        <f>S88</f>
        <v>16720</v>
      </c>
      <c r="L88" s="271"/>
      <c r="M88" s="272"/>
      <c r="N88" s="87" t="s">
        <v>319</v>
      </c>
      <c r="O88" s="251" t="s">
        <v>345</v>
      </c>
      <c r="P88" s="252"/>
      <c r="Q88" s="252"/>
      <c r="R88" s="253"/>
      <c r="S88" s="276">
        <f>K85</f>
        <v>16720</v>
      </c>
      <c r="T88" s="277"/>
    </row>
    <row r="89" spans="2:20" ht="23.4" customHeight="1" thickBot="1" x14ac:dyDescent="0.6">
      <c r="G89" s="88"/>
      <c r="H89" s="88"/>
      <c r="I89" s="88"/>
      <c r="O89" s="88"/>
      <c r="P89" s="88"/>
    </row>
    <row r="90" spans="2:20" ht="23.4" customHeight="1" thickBot="1" x14ac:dyDescent="0.6">
      <c r="B90" s="72" t="s">
        <v>258</v>
      </c>
      <c r="C90" s="72">
        <f>C88</f>
        <v>10</v>
      </c>
      <c r="D90" s="74" t="s">
        <v>317</v>
      </c>
      <c r="E90" s="72">
        <v>31</v>
      </c>
      <c r="G90" s="251" t="s">
        <v>348</v>
      </c>
      <c r="H90" s="252"/>
      <c r="I90" s="252"/>
      <c r="J90" s="253"/>
      <c r="K90" s="270">
        <f>K88</f>
        <v>16720</v>
      </c>
      <c r="L90" s="271"/>
      <c r="M90" s="272"/>
      <c r="N90" s="87" t="s">
        <v>319</v>
      </c>
      <c r="O90" s="251" t="s">
        <v>349</v>
      </c>
      <c r="P90" s="252"/>
      <c r="Q90" s="252"/>
      <c r="R90" s="253"/>
      <c r="S90" s="276">
        <f>S88</f>
        <v>16720</v>
      </c>
      <c r="T90" s="277"/>
    </row>
    <row r="91" spans="2:20" ht="23.4" customHeight="1" x14ac:dyDescent="0.55000000000000004">
      <c r="B91" s="90"/>
      <c r="G91" s="88"/>
      <c r="H91" s="88"/>
      <c r="I91" s="88"/>
      <c r="O91" s="88"/>
      <c r="P91" s="88"/>
    </row>
    <row r="92" spans="2:20" ht="23.4" customHeight="1" x14ac:dyDescent="0.55000000000000004">
      <c r="B92" s="90"/>
      <c r="C92" s="97" t="s">
        <v>375</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253</v>
      </c>
      <c r="C94" s="72">
        <v>10</v>
      </c>
      <c r="D94" s="74" t="s">
        <v>322</v>
      </c>
      <c r="E94" s="72">
        <v>31</v>
      </c>
      <c r="G94" s="251" t="s">
        <v>345</v>
      </c>
      <c r="H94" s="252"/>
      <c r="I94" s="252"/>
      <c r="J94" s="253"/>
      <c r="K94" s="270">
        <f>SUM(S94:T95)</f>
        <v>18392</v>
      </c>
      <c r="L94" s="271"/>
      <c r="M94" s="272"/>
      <c r="N94" s="87" t="s">
        <v>326</v>
      </c>
      <c r="O94" s="273" t="s">
        <v>344</v>
      </c>
      <c r="P94" s="274"/>
      <c r="Q94" s="274"/>
      <c r="R94" s="275"/>
      <c r="S94" s="276">
        <v>16720</v>
      </c>
      <c r="T94" s="277"/>
    </row>
    <row r="95" spans="2:20" ht="23.4" customHeight="1" thickBot="1" x14ac:dyDescent="0.6">
      <c r="B95" s="90"/>
      <c r="G95" s="88"/>
      <c r="H95" s="88"/>
      <c r="I95" s="88"/>
      <c r="O95" s="273" t="s">
        <v>346</v>
      </c>
      <c r="P95" s="274"/>
      <c r="Q95" s="274"/>
      <c r="R95" s="275"/>
      <c r="S95" s="276">
        <f>ROUND(S94*0.1,0)</f>
        <v>1672</v>
      </c>
      <c r="T95" s="277"/>
    </row>
    <row r="96" spans="2:20" ht="23.4" customHeight="1" thickBot="1" x14ac:dyDescent="0.6">
      <c r="B96" s="90"/>
      <c r="G96" s="88"/>
      <c r="H96" s="88"/>
      <c r="I96" s="88"/>
      <c r="O96" s="88"/>
      <c r="P96" s="88"/>
    </row>
    <row r="97" spans="2:20" ht="23.4" customHeight="1" thickBot="1" x14ac:dyDescent="0.6">
      <c r="B97" s="72" t="s">
        <v>257</v>
      </c>
      <c r="C97" s="72">
        <f>C94+1</f>
        <v>11</v>
      </c>
      <c r="D97" s="74" t="s">
        <v>317</v>
      </c>
      <c r="E97" s="72">
        <v>30</v>
      </c>
      <c r="G97" s="251" t="s">
        <v>347</v>
      </c>
      <c r="H97" s="252"/>
      <c r="I97" s="252"/>
      <c r="J97" s="253"/>
      <c r="K97" s="270">
        <f>S97</f>
        <v>18392</v>
      </c>
      <c r="L97" s="271"/>
      <c r="M97" s="272"/>
      <c r="N97" s="87" t="s">
        <v>319</v>
      </c>
      <c r="O97" s="251" t="s">
        <v>345</v>
      </c>
      <c r="P97" s="252"/>
      <c r="Q97" s="252"/>
      <c r="R97" s="253"/>
      <c r="S97" s="276">
        <f>K94</f>
        <v>18392</v>
      </c>
      <c r="T97" s="277"/>
    </row>
    <row r="98" spans="2:20" ht="23.4" customHeight="1" thickBot="1" x14ac:dyDescent="0.6">
      <c r="G98" s="88"/>
      <c r="H98" s="88"/>
      <c r="I98" s="88"/>
      <c r="O98" s="88"/>
      <c r="P98" s="88"/>
    </row>
    <row r="99" spans="2:20" ht="23.4" customHeight="1" thickBot="1" x14ac:dyDescent="0.6">
      <c r="B99" s="72" t="s">
        <v>258</v>
      </c>
      <c r="C99" s="72">
        <f>C97</f>
        <v>11</v>
      </c>
      <c r="D99" s="74" t="s">
        <v>317</v>
      </c>
      <c r="E99" s="72">
        <v>30</v>
      </c>
      <c r="G99" s="251" t="s">
        <v>348</v>
      </c>
      <c r="H99" s="252"/>
      <c r="I99" s="252"/>
      <c r="J99" s="253"/>
      <c r="K99" s="270">
        <f>K97</f>
        <v>18392</v>
      </c>
      <c r="L99" s="271"/>
      <c r="M99" s="272"/>
      <c r="N99" s="87" t="s">
        <v>319</v>
      </c>
      <c r="O99" s="251" t="s">
        <v>349</v>
      </c>
      <c r="P99" s="252"/>
      <c r="Q99" s="252"/>
      <c r="R99" s="253"/>
      <c r="S99" s="276">
        <f>S97</f>
        <v>18392</v>
      </c>
      <c r="T99" s="277"/>
    </row>
    <row r="100" spans="2:20" ht="23.4" customHeight="1" x14ac:dyDescent="0.55000000000000004">
      <c r="B100" s="90"/>
      <c r="G100" s="88"/>
      <c r="H100" s="88"/>
      <c r="I100" s="88"/>
      <c r="O100" s="88"/>
      <c r="P100" s="88"/>
    </row>
    <row r="101" spans="2:20" ht="23.4" customHeight="1" x14ac:dyDescent="0.55000000000000004">
      <c r="B101" s="90"/>
      <c r="C101" s="97" t="s">
        <v>376</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253</v>
      </c>
      <c r="C103" s="72">
        <f>C94+1</f>
        <v>11</v>
      </c>
      <c r="D103" s="74" t="s">
        <v>322</v>
      </c>
      <c r="E103" s="72">
        <v>30</v>
      </c>
      <c r="G103" s="251" t="s">
        <v>345</v>
      </c>
      <c r="H103" s="252"/>
      <c r="I103" s="252"/>
      <c r="J103" s="253"/>
      <c r="K103" s="270">
        <f>SUM(S103:T104)</f>
        <v>20169</v>
      </c>
      <c r="L103" s="271"/>
      <c r="M103" s="272"/>
      <c r="N103" s="87" t="s">
        <v>325</v>
      </c>
      <c r="O103" s="273" t="s">
        <v>344</v>
      </c>
      <c r="P103" s="274"/>
      <c r="Q103" s="274"/>
      <c r="R103" s="275"/>
      <c r="S103" s="276">
        <v>18335</v>
      </c>
      <c r="T103" s="277"/>
    </row>
    <row r="104" spans="2:20" ht="23.4" customHeight="1" thickBot="1" x14ac:dyDescent="0.6">
      <c r="B104" s="90"/>
      <c r="G104" s="88"/>
      <c r="H104" s="88"/>
      <c r="I104" s="88"/>
      <c r="O104" s="273" t="s">
        <v>346</v>
      </c>
      <c r="P104" s="274"/>
      <c r="Q104" s="274"/>
      <c r="R104" s="275"/>
      <c r="S104" s="276">
        <f>ROUND(S103*0.1,0)</f>
        <v>1834</v>
      </c>
      <c r="T104" s="277"/>
    </row>
    <row r="105" spans="2:20" ht="23.4" customHeight="1" thickBot="1" x14ac:dyDescent="0.6">
      <c r="B105" s="90"/>
      <c r="G105" s="88"/>
      <c r="H105" s="88"/>
      <c r="I105" s="88"/>
      <c r="O105" s="88"/>
      <c r="P105" s="88"/>
    </row>
    <row r="106" spans="2:20" ht="23.4" customHeight="1" thickBot="1" x14ac:dyDescent="0.6">
      <c r="B106" s="72" t="s">
        <v>257</v>
      </c>
      <c r="C106" s="72">
        <f>C103+1</f>
        <v>12</v>
      </c>
      <c r="D106" s="74" t="s">
        <v>317</v>
      </c>
      <c r="E106" s="72">
        <v>31</v>
      </c>
      <c r="G106" s="251" t="s">
        <v>347</v>
      </c>
      <c r="H106" s="252"/>
      <c r="I106" s="252"/>
      <c r="J106" s="253"/>
      <c r="K106" s="270">
        <f>S106</f>
        <v>20169</v>
      </c>
      <c r="L106" s="271"/>
      <c r="M106" s="272"/>
      <c r="N106" s="87" t="s">
        <v>319</v>
      </c>
      <c r="O106" s="251" t="s">
        <v>345</v>
      </c>
      <c r="P106" s="252"/>
      <c r="Q106" s="252"/>
      <c r="R106" s="253"/>
      <c r="S106" s="276">
        <f>K103</f>
        <v>20169</v>
      </c>
      <c r="T106" s="277"/>
    </row>
    <row r="107" spans="2:20" ht="23.4" customHeight="1" thickBot="1" x14ac:dyDescent="0.6">
      <c r="G107" s="88"/>
      <c r="H107" s="88"/>
      <c r="I107" s="88"/>
      <c r="O107" s="88"/>
      <c r="P107" s="88"/>
    </row>
    <row r="108" spans="2:20" ht="23.4" customHeight="1" thickBot="1" x14ac:dyDescent="0.6">
      <c r="B108" s="72" t="s">
        <v>258</v>
      </c>
      <c r="C108" s="72">
        <f>C106</f>
        <v>12</v>
      </c>
      <c r="D108" s="74" t="s">
        <v>317</v>
      </c>
      <c r="E108" s="72">
        <v>31</v>
      </c>
      <c r="G108" s="251" t="s">
        <v>348</v>
      </c>
      <c r="H108" s="252"/>
      <c r="I108" s="252"/>
      <c r="J108" s="253"/>
      <c r="K108" s="270">
        <f>K106</f>
        <v>20169</v>
      </c>
      <c r="L108" s="271"/>
      <c r="M108" s="272"/>
      <c r="N108" s="87" t="s">
        <v>319</v>
      </c>
      <c r="O108" s="251" t="s">
        <v>349</v>
      </c>
      <c r="P108" s="252"/>
      <c r="Q108" s="252"/>
      <c r="R108" s="253"/>
      <c r="S108" s="276">
        <f>S106</f>
        <v>20169</v>
      </c>
      <c r="T108" s="277"/>
    </row>
    <row r="109" spans="2:20" ht="23.4" customHeight="1" x14ac:dyDescent="0.55000000000000004">
      <c r="B109" s="90"/>
      <c r="G109" s="88"/>
      <c r="H109" s="88"/>
      <c r="I109" s="88"/>
      <c r="O109" s="88"/>
      <c r="P109" s="88"/>
    </row>
    <row r="110" spans="2:20" ht="23.4" customHeight="1" x14ac:dyDescent="0.55000000000000004">
      <c r="B110" s="90"/>
      <c r="C110" s="97" t="s">
        <v>377</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253</v>
      </c>
      <c r="C112" s="72">
        <f>C103+1</f>
        <v>12</v>
      </c>
      <c r="D112" s="74" t="s">
        <v>322</v>
      </c>
      <c r="E112" s="72">
        <v>31</v>
      </c>
      <c r="G112" s="251" t="s">
        <v>345</v>
      </c>
      <c r="H112" s="252"/>
      <c r="I112" s="252"/>
      <c r="J112" s="253"/>
      <c r="K112" s="270">
        <f>SUM(S112:T113)</f>
        <v>22154</v>
      </c>
      <c r="L112" s="271"/>
      <c r="M112" s="272"/>
      <c r="N112" s="87" t="s">
        <v>325</v>
      </c>
      <c r="O112" s="273" t="s">
        <v>344</v>
      </c>
      <c r="P112" s="274"/>
      <c r="Q112" s="274"/>
      <c r="R112" s="275"/>
      <c r="S112" s="276">
        <v>20140</v>
      </c>
      <c r="T112" s="277"/>
    </row>
    <row r="113" spans="2:20" ht="23.4" customHeight="1" thickBot="1" x14ac:dyDescent="0.6">
      <c r="B113" s="90"/>
      <c r="G113" s="88"/>
      <c r="H113" s="88"/>
      <c r="I113" s="88"/>
      <c r="O113" s="273" t="s">
        <v>346</v>
      </c>
      <c r="P113" s="274"/>
      <c r="Q113" s="274"/>
      <c r="R113" s="275"/>
      <c r="S113" s="276">
        <f>ROUND(S112*0.1,0)</f>
        <v>2014</v>
      </c>
      <c r="T113" s="277"/>
    </row>
    <row r="114" spans="2:20" ht="23.4" customHeight="1" thickBot="1" x14ac:dyDescent="0.6">
      <c r="B114" s="90"/>
      <c r="G114" s="88"/>
      <c r="H114" s="88"/>
      <c r="I114" s="88"/>
      <c r="O114" s="88"/>
      <c r="P114" s="88"/>
    </row>
    <row r="115" spans="2:20" ht="23.4" customHeight="1" thickBot="1" x14ac:dyDescent="0.6">
      <c r="B115" s="72" t="s">
        <v>257</v>
      </c>
      <c r="C115" s="72" t="s">
        <v>327</v>
      </c>
      <c r="D115" s="74" t="s">
        <v>317</v>
      </c>
      <c r="E115" s="72">
        <v>31</v>
      </c>
      <c r="G115" s="251" t="s">
        <v>347</v>
      </c>
      <c r="H115" s="252"/>
      <c r="I115" s="252"/>
      <c r="J115" s="253"/>
      <c r="K115" s="270">
        <f>S115</f>
        <v>22154</v>
      </c>
      <c r="L115" s="271"/>
      <c r="M115" s="272"/>
      <c r="N115" s="87" t="s">
        <v>319</v>
      </c>
      <c r="O115" s="251" t="s">
        <v>345</v>
      </c>
      <c r="P115" s="252"/>
      <c r="Q115" s="252"/>
      <c r="R115" s="253"/>
      <c r="S115" s="276">
        <f>K112</f>
        <v>22154</v>
      </c>
      <c r="T115" s="277"/>
    </row>
    <row r="116" spans="2:20" ht="23.4" customHeight="1" thickBot="1" x14ac:dyDescent="0.6">
      <c r="G116" s="88"/>
      <c r="H116" s="88"/>
      <c r="I116" s="88"/>
      <c r="O116" s="88"/>
      <c r="P116" s="88"/>
    </row>
    <row r="117" spans="2:20" ht="23.4" customHeight="1" thickBot="1" x14ac:dyDescent="0.6">
      <c r="B117" s="72" t="s">
        <v>258</v>
      </c>
      <c r="C117" s="72" t="str">
        <f>C115</f>
        <v>翌１</v>
      </c>
      <c r="D117" s="74" t="s">
        <v>317</v>
      </c>
      <c r="E117" s="72">
        <v>31</v>
      </c>
      <c r="G117" s="251" t="s">
        <v>348</v>
      </c>
      <c r="H117" s="252"/>
      <c r="I117" s="252"/>
      <c r="J117" s="253"/>
      <c r="K117" s="270">
        <f>K115</f>
        <v>22154</v>
      </c>
      <c r="L117" s="271"/>
      <c r="M117" s="272"/>
      <c r="N117" s="87" t="s">
        <v>319</v>
      </c>
      <c r="O117" s="251" t="s">
        <v>349</v>
      </c>
      <c r="P117" s="252"/>
      <c r="Q117" s="252"/>
      <c r="R117" s="253"/>
      <c r="S117" s="276">
        <f>S115</f>
        <v>22154</v>
      </c>
      <c r="T117" s="277"/>
    </row>
    <row r="118" spans="2:20" ht="23.4" customHeight="1" x14ac:dyDescent="0.55000000000000004">
      <c r="B118" s="90"/>
      <c r="G118" s="88"/>
      <c r="H118" s="88"/>
      <c r="I118" s="88"/>
      <c r="O118" s="88"/>
      <c r="P118" s="88"/>
    </row>
    <row r="119" spans="2:20" ht="23.4" customHeight="1" x14ac:dyDescent="0.55000000000000004">
      <c r="B119" s="90"/>
      <c r="C119" s="97" t="s">
        <v>378</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253</v>
      </c>
      <c r="C121" s="72" t="s">
        <v>327</v>
      </c>
      <c r="D121" s="74" t="s">
        <v>328</v>
      </c>
      <c r="E121" s="72">
        <v>31</v>
      </c>
      <c r="G121" s="251" t="s">
        <v>345</v>
      </c>
      <c r="H121" s="252"/>
      <c r="I121" s="252"/>
      <c r="J121" s="253"/>
      <c r="K121" s="270">
        <f>SUM(S121:T122)</f>
        <v>24349</v>
      </c>
      <c r="L121" s="271"/>
      <c r="M121" s="272"/>
      <c r="N121" s="87" t="s">
        <v>329</v>
      </c>
      <c r="O121" s="273" t="s">
        <v>344</v>
      </c>
      <c r="P121" s="274"/>
      <c r="Q121" s="274"/>
      <c r="R121" s="275"/>
      <c r="S121" s="276">
        <v>22135</v>
      </c>
      <c r="T121" s="277"/>
    </row>
    <row r="122" spans="2:20" ht="23.4" customHeight="1" thickBot="1" x14ac:dyDescent="0.6">
      <c r="B122" s="90"/>
      <c r="G122" s="88"/>
      <c r="H122" s="88"/>
      <c r="I122" s="88"/>
      <c r="O122" s="273" t="s">
        <v>346</v>
      </c>
      <c r="P122" s="274"/>
      <c r="Q122" s="274"/>
      <c r="R122" s="275"/>
      <c r="S122" s="276">
        <f>ROUND(S121*0.1,0)</f>
        <v>2214</v>
      </c>
      <c r="T122" s="277"/>
    </row>
    <row r="123" spans="2:20" ht="23.4" customHeight="1" thickBot="1" x14ac:dyDescent="0.6">
      <c r="B123" s="90"/>
      <c r="G123" s="88"/>
      <c r="H123" s="88"/>
      <c r="I123" s="88"/>
      <c r="O123" s="88"/>
      <c r="P123" s="88"/>
    </row>
    <row r="124" spans="2:20" ht="23.4" customHeight="1" thickBot="1" x14ac:dyDescent="0.6">
      <c r="B124" s="72" t="s">
        <v>257</v>
      </c>
      <c r="C124" s="72" t="s">
        <v>330</v>
      </c>
      <c r="D124" s="74" t="s">
        <v>317</v>
      </c>
      <c r="E124" s="72">
        <v>28</v>
      </c>
      <c r="G124" s="251" t="s">
        <v>347</v>
      </c>
      <c r="H124" s="252"/>
      <c r="I124" s="252"/>
      <c r="J124" s="253"/>
      <c r="K124" s="270">
        <f>S124</f>
        <v>24349</v>
      </c>
      <c r="L124" s="271"/>
      <c r="M124" s="272"/>
      <c r="N124" s="87" t="s">
        <v>319</v>
      </c>
      <c r="O124" s="251" t="s">
        <v>345</v>
      </c>
      <c r="P124" s="252"/>
      <c r="Q124" s="252"/>
      <c r="R124" s="253"/>
      <c r="S124" s="276">
        <f>K121</f>
        <v>24349</v>
      </c>
      <c r="T124" s="277"/>
    </row>
    <row r="125" spans="2:20" ht="23.4" customHeight="1" thickBot="1" x14ac:dyDescent="0.6">
      <c r="G125" s="88"/>
      <c r="H125" s="88"/>
      <c r="I125" s="88"/>
      <c r="O125" s="88"/>
      <c r="P125" s="88"/>
    </row>
    <row r="126" spans="2:20" ht="23.4" customHeight="1" thickBot="1" x14ac:dyDescent="0.6">
      <c r="B126" s="72" t="s">
        <v>258</v>
      </c>
      <c r="C126" s="72" t="str">
        <f>C124</f>
        <v>翌２</v>
      </c>
      <c r="D126" s="74" t="s">
        <v>317</v>
      </c>
      <c r="E126" s="72">
        <f>E124</f>
        <v>28</v>
      </c>
      <c r="G126" s="251" t="s">
        <v>348</v>
      </c>
      <c r="H126" s="252"/>
      <c r="I126" s="252"/>
      <c r="J126" s="253"/>
      <c r="K126" s="270">
        <f>K124</f>
        <v>24349</v>
      </c>
      <c r="L126" s="271"/>
      <c r="M126" s="272"/>
      <c r="N126" s="87" t="s">
        <v>319</v>
      </c>
      <c r="O126" s="251" t="s">
        <v>349</v>
      </c>
      <c r="P126" s="252"/>
      <c r="Q126" s="252"/>
      <c r="R126" s="253"/>
      <c r="S126" s="276">
        <f>S124</f>
        <v>24349</v>
      </c>
      <c r="T126" s="277"/>
    </row>
    <row r="127" spans="2:20" ht="23.4" customHeight="1" x14ac:dyDescent="0.55000000000000004">
      <c r="B127" s="90"/>
      <c r="G127" s="88"/>
      <c r="H127" s="88"/>
      <c r="I127" s="88"/>
      <c r="O127" s="88"/>
      <c r="P127" s="88"/>
    </row>
    <row r="128" spans="2:20" ht="23.4" customHeight="1" x14ac:dyDescent="0.55000000000000004">
      <c r="B128" s="90"/>
      <c r="C128" s="97" t="s">
        <v>379</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253</v>
      </c>
      <c r="C130" s="72" t="s">
        <v>330</v>
      </c>
      <c r="D130" s="74" t="s">
        <v>328</v>
      </c>
      <c r="E130" s="72">
        <v>28</v>
      </c>
      <c r="G130" s="251" t="s">
        <v>345</v>
      </c>
      <c r="H130" s="252"/>
      <c r="I130" s="252"/>
      <c r="J130" s="253"/>
      <c r="K130" s="270">
        <f>SUM(S130:T131)</f>
        <v>26752</v>
      </c>
      <c r="L130" s="271"/>
      <c r="M130" s="272"/>
      <c r="N130" s="87" t="s">
        <v>325</v>
      </c>
      <c r="O130" s="273" t="s">
        <v>344</v>
      </c>
      <c r="P130" s="274"/>
      <c r="Q130" s="274"/>
      <c r="R130" s="275"/>
      <c r="S130" s="276">
        <v>24320</v>
      </c>
      <c r="T130" s="277"/>
    </row>
    <row r="131" spans="2:22" ht="23.4" customHeight="1" thickBot="1" x14ac:dyDescent="0.6">
      <c r="B131" s="91"/>
      <c r="C131" s="55"/>
      <c r="D131" s="74"/>
      <c r="E131" s="55"/>
      <c r="G131" s="92"/>
      <c r="H131" s="92"/>
      <c r="I131" s="92"/>
      <c r="J131" s="92"/>
      <c r="K131" s="95"/>
      <c r="L131" s="95"/>
      <c r="M131" s="95"/>
      <c r="N131" s="87"/>
      <c r="O131" s="273" t="s">
        <v>346</v>
      </c>
      <c r="P131" s="274"/>
      <c r="Q131" s="274"/>
      <c r="R131" s="275"/>
      <c r="S131" s="276">
        <f>ROUND(S130*0.1,0)</f>
        <v>2432</v>
      </c>
      <c r="T131" s="277"/>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257</v>
      </c>
      <c r="C133" s="72" t="s">
        <v>350</v>
      </c>
      <c r="D133" s="74" t="s">
        <v>317</v>
      </c>
      <c r="E133" s="72">
        <v>31</v>
      </c>
      <c r="G133" s="251" t="s">
        <v>347</v>
      </c>
      <c r="H133" s="252"/>
      <c r="I133" s="252"/>
      <c r="J133" s="253"/>
      <c r="K133" s="270">
        <f>S133</f>
        <v>26752</v>
      </c>
      <c r="L133" s="271"/>
      <c r="M133" s="272"/>
      <c r="N133" s="87" t="s">
        <v>319</v>
      </c>
      <c r="O133" s="251" t="s">
        <v>345</v>
      </c>
      <c r="P133" s="252"/>
      <c r="Q133" s="252"/>
      <c r="R133" s="253"/>
      <c r="S133" s="276">
        <f>K130</f>
        <v>26752</v>
      </c>
      <c r="T133" s="277"/>
    </row>
    <row r="134" spans="2:22" ht="23.4" customHeight="1" thickBot="1" x14ac:dyDescent="0.6">
      <c r="G134" s="88"/>
      <c r="H134" s="88"/>
      <c r="I134" s="88"/>
      <c r="O134" s="88"/>
      <c r="P134" s="88"/>
    </row>
    <row r="135" spans="2:22" ht="23.4" customHeight="1" thickBot="1" x14ac:dyDescent="0.6">
      <c r="B135" s="72" t="s">
        <v>258</v>
      </c>
      <c r="C135" s="72" t="str">
        <f>C133</f>
        <v>翌3</v>
      </c>
      <c r="D135" s="74" t="s">
        <v>317</v>
      </c>
      <c r="E135" s="72">
        <f>E133</f>
        <v>31</v>
      </c>
      <c r="G135" s="251" t="s">
        <v>348</v>
      </c>
      <c r="H135" s="252"/>
      <c r="I135" s="252"/>
      <c r="J135" s="253"/>
      <c r="K135" s="270">
        <f>K133</f>
        <v>26752</v>
      </c>
      <c r="L135" s="271"/>
      <c r="M135" s="272"/>
      <c r="N135" s="87" t="s">
        <v>319</v>
      </c>
      <c r="O135" s="251" t="s">
        <v>349</v>
      </c>
      <c r="P135" s="252"/>
      <c r="Q135" s="252"/>
      <c r="R135" s="253"/>
      <c r="S135" s="276">
        <f>S133</f>
        <v>26752</v>
      </c>
      <c r="T135" s="277"/>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380</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253</v>
      </c>
      <c r="C139" s="72" t="s">
        <v>331</v>
      </c>
      <c r="D139" s="74" t="s">
        <v>322</v>
      </c>
      <c r="E139" s="72">
        <v>31</v>
      </c>
      <c r="G139" s="251" t="s">
        <v>345</v>
      </c>
      <c r="H139" s="252"/>
      <c r="I139" s="252"/>
      <c r="J139" s="253"/>
      <c r="K139" s="270">
        <f>SUM(S139:T140)</f>
        <v>29365</v>
      </c>
      <c r="L139" s="271"/>
      <c r="M139" s="272"/>
      <c r="N139" s="87" t="s">
        <v>325</v>
      </c>
      <c r="O139" s="273" t="s">
        <v>344</v>
      </c>
      <c r="P139" s="274"/>
      <c r="Q139" s="274"/>
      <c r="R139" s="275"/>
      <c r="S139" s="276">
        <v>26695</v>
      </c>
      <c r="T139" s="277"/>
      <c r="V139" s="89">
        <f>SUM(S33:T139)</f>
        <v>605341</v>
      </c>
    </row>
    <row r="140" spans="2:22" ht="23" thickBot="1" x14ac:dyDescent="0.6">
      <c r="O140" s="273" t="s">
        <v>346</v>
      </c>
      <c r="P140" s="274"/>
      <c r="Q140" s="274"/>
      <c r="R140" s="275"/>
      <c r="S140" s="276">
        <f>ROUND(S139*0.1,0)</f>
        <v>2670</v>
      </c>
      <c r="T140" s="277"/>
    </row>
    <row r="142" spans="2:22" ht="18" thickBot="1" x14ac:dyDescent="0.6"/>
    <row r="143" spans="2:22" ht="29" thickBot="1" x14ac:dyDescent="0.6">
      <c r="C143" s="190" t="s">
        <v>332</v>
      </c>
      <c r="D143" s="192"/>
      <c r="E143" s="192"/>
      <c r="F143" s="192"/>
      <c r="G143" s="191"/>
    </row>
    <row r="144" spans="2:22" ht="18" thickBot="1" x14ac:dyDescent="0.6"/>
    <row r="145" spans="2:20" ht="23" thickBot="1" x14ac:dyDescent="0.6">
      <c r="C145" s="248" t="s">
        <v>309</v>
      </c>
      <c r="D145" s="249"/>
      <c r="E145" s="250"/>
      <c r="G145" s="248" t="s">
        <v>310</v>
      </c>
      <c r="H145" s="249"/>
      <c r="I145" s="249"/>
      <c r="J145" s="249"/>
      <c r="K145" s="249"/>
      <c r="L145" s="249"/>
      <c r="M145" s="250"/>
      <c r="O145" s="248" t="s">
        <v>311</v>
      </c>
      <c r="P145" s="249"/>
      <c r="Q145" s="249"/>
      <c r="R145" s="249"/>
      <c r="S145" s="249"/>
      <c r="T145" s="250"/>
    </row>
    <row r="146" spans="2:20" ht="23" thickBot="1" x14ac:dyDescent="0.6">
      <c r="C146" s="86" t="s">
        <v>312</v>
      </c>
      <c r="D146" s="74" t="s">
        <v>313</v>
      </c>
      <c r="E146" s="86" t="s">
        <v>314</v>
      </c>
      <c r="G146" s="248" t="s">
        <v>315</v>
      </c>
      <c r="H146" s="249"/>
      <c r="I146" s="249"/>
      <c r="J146" s="250"/>
      <c r="K146" s="278" t="s">
        <v>333</v>
      </c>
      <c r="L146" s="279"/>
      <c r="M146" s="280"/>
      <c r="O146" s="248" t="s">
        <v>315</v>
      </c>
      <c r="P146" s="249"/>
      <c r="Q146" s="249"/>
      <c r="R146" s="250"/>
      <c r="S146" s="248" t="s">
        <v>333</v>
      </c>
      <c r="T146" s="250"/>
    </row>
    <row r="147" spans="2:20" ht="18" thickBot="1" x14ac:dyDescent="0.6"/>
    <row r="148" spans="2:20" ht="23" thickBot="1" x14ac:dyDescent="0.6">
      <c r="B148" s="72" t="s">
        <v>253</v>
      </c>
      <c r="C148" s="72">
        <v>4</v>
      </c>
      <c r="D148" s="74" t="s">
        <v>324</v>
      </c>
      <c r="E148" s="72">
        <v>30</v>
      </c>
      <c r="G148" s="251" t="s">
        <v>334</v>
      </c>
      <c r="H148" s="252"/>
      <c r="I148" s="252"/>
      <c r="J148" s="253"/>
      <c r="K148" s="270">
        <f>SUM(S148:T148)</f>
        <v>100</v>
      </c>
      <c r="L148" s="271"/>
      <c r="M148" s="272"/>
      <c r="N148" s="87" t="s">
        <v>335</v>
      </c>
      <c r="O148" s="273" t="s">
        <v>336</v>
      </c>
      <c r="P148" s="274"/>
      <c r="Q148" s="274"/>
      <c r="R148" s="275"/>
      <c r="S148" s="276">
        <v>100</v>
      </c>
      <c r="T148" s="277"/>
    </row>
    <row r="149" spans="2:20" ht="18" thickBot="1" x14ac:dyDescent="0.6">
      <c r="G149" s="88"/>
      <c r="H149" s="88"/>
      <c r="I149" s="88"/>
      <c r="O149" s="88"/>
      <c r="P149" s="88"/>
    </row>
    <row r="150" spans="2:20" ht="23" thickBot="1" x14ac:dyDescent="0.6">
      <c r="B150" s="72" t="s">
        <v>253</v>
      </c>
      <c r="C150" s="72">
        <v>5</v>
      </c>
      <c r="D150" s="74" t="s">
        <v>337</v>
      </c>
      <c r="E150" s="72">
        <v>31</v>
      </c>
      <c r="G150" s="251" t="s">
        <v>334</v>
      </c>
      <c r="H150" s="252"/>
      <c r="I150" s="252"/>
      <c r="J150" s="253"/>
      <c r="K150" s="270">
        <f>SUM(S150:T150)</f>
        <v>110</v>
      </c>
      <c r="L150" s="271"/>
      <c r="M150" s="272"/>
      <c r="N150" s="87" t="s">
        <v>338</v>
      </c>
      <c r="O150" s="273" t="s">
        <v>336</v>
      </c>
      <c r="P150" s="274"/>
      <c r="Q150" s="274"/>
      <c r="R150" s="275"/>
      <c r="S150" s="276">
        <v>110</v>
      </c>
      <c r="T150" s="277"/>
    </row>
    <row r="151" spans="2:20" ht="18" thickBot="1" x14ac:dyDescent="0.6">
      <c r="G151" s="88"/>
      <c r="H151" s="88"/>
      <c r="I151" s="88"/>
      <c r="O151" s="88"/>
      <c r="P151" s="88"/>
    </row>
    <row r="152" spans="2:20" ht="23" thickBot="1" x14ac:dyDescent="0.6">
      <c r="B152" s="72" t="s">
        <v>253</v>
      </c>
      <c r="C152" s="72">
        <f>C150+1</f>
        <v>6</v>
      </c>
      <c r="D152" s="74" t="s">
        <v>339</v>
      </c>
      <c r="E152" s="72">
        <v>30</v>
      </c>
      <c r="G152" s="251" t="s">
        <v>334</v>
      </c>
      <c r="H152" s="252"/>
      <c r="I152" s="252"/>
      <c r="J152" s="253"/>
      <c r="K152" s="270">
        <f>SUM(S152:T152)</f>
        <v>121</v>
      </c>
      <c r="L152" s="271"/>
      <c r="M152" s="272"/>
      <c r="N152" s="87" t="s">
        <v>340</v>
      </c>
      <c r="O152" s="273" t="s">
        <v>336</v>
      </c>
      <c r="P152" s="274"/>
      <c r="Q152" s="274"/>
      <c r="R152" s="275"/>
      <c r="S152" s="276">
        <v>121</v>
      </c>
      <c r="T152" s="277"/>
    </row>
    <row r="153" spans="2:20" ht="18" thickBot="1" x14ac:dyDescent="0.6">
      <c r="G153" s="88"/>
      <c r="H153" s="88"/>
      <c r="I153" s="88"/>
      <c r="O153" s="88"/>
      <c r="P153" s="88"/>
    </row>
    <row r="154" spans="2:20" ht="23" thickBot="1" x14ac:dyDescent="0.6">
      <c r="B154" s="72" t="s">
        <v>253</v>
      </c>
      <c r="C154" s="72">
        <f>C152+1</f>
        <v>7</v>
      </c>
      <c r="D154" s="74" t="s">
        <v>328</v>
      </c>
      <c r="E154" s="72">
        <v>31</v>
      </c>
      <c r="G154" s="251" t="s">
        <v>334</v>
      </c>
      <c r="H154" s="252"/>
      <c r="I154" s="252"/>
      <c r="J154" s="253"/>
      <c r="K154" s="270">
        <f>SUM(S154:T154)</f>
        <v>133</v>
      </c>
      <c r="L154" s="271"/>
      <c r="M154" s="272"/>
      <c r="N154" s="87" t="s">
        <v>318</v>
      </c>
      <c r="O154" s="273" t="s">
        <v>336</v>
      </c>
      <c r="P154" s="274"/>
      <c r="Q154" s="274"/>
      <c r="R154" s="275"/>
      <c r="S154" s="276">
        <v>133</v>
      </c>
      <c r="T154" s="277"/>
    </row>
    <row r="155" spans="2:20" ht="18" thickBot="1" x14ac:dyDescent="0.6">
      <c r="G155" s="88"/>
      <c r="H155" s="88"/>
      <c r="I155" s="88"/>
      <c r="O155" s="88"/>
      <c r="P155" s="88"/>
    </row>
    <row r="156" spans="2:20" ht="23" thickBot="1" x14ac:dyDescent="0.6">
      <c r="B156" s="72" t="s">
        <v>253</v>
      </c>
      <c r="C156" s="72">
        <f>C154+1</f>
        <v>8</v>
      </c>
      <c r="D156" s="74" t="s">
        <v>324</v>
      </c>
      <c r="E156" s="72">
        <v>31</v>
      </c>
      <c r="G156" s="251" t="s">
        <v>334</v>
      </c>
      <c r="H156" s="252"/>
      <c r="I156" s="252"/>
      <c r="J156" s="253"/>
      <c r="K156" s="270">
        <f>SUM(S156:T156)</f>
        <v>146</v>
      </c>
      <c r="L156" s="271"/>
      <c r="M156" s="272"/>
      <c r="N156" s="87" t="s">
        <v>323</v>
      </c>
      <c r="O156" s="273" t="s">
        <v>336</v>
      </c>
      <c r="P156" s="274"/>
      <c r="Q156" s="274"/>
      <c r="R156" s="275"/>
      <c r="S156" s="276">
        <v>146</v>
      </c>
      <c r="T156" s="277"/>
    </row>
    <row r="157" spans="2:20" ht="18" thickBot="1" x14ac:dyDescent="0.6">
      <c r="G157" s="88"/>
      <c r="H157" s="88"/>
      <c r="I157" s="88"/>
      <c r="O157" s="88"/>
      <c r="P157" s="88"/>
    </row>
    <row r="158" spans="2:20" ht="23" thickBot="1" x14ac:dyDescent="0.6">
      <c r="B158" s="72" t="s">
        <v>253</v>
      </c>
      <c r="C158" s="72">
        <f>C156+1</f>
        <v>9</v>
      </c>
      <c r="D158" s="74" t="s">
        <v>324</v>
      </c>
      <c r="E158" s="72">
        <v>30</v>
      </c>
      <c r="G158" s="251" t="s">
        <v>334</v>
      </c>
      <c r="H158" s="252"/>
      <c r="I158" s="252"/>
      <c r="J158" s="253"/>
      <c r="K158" s="270">
        <f>SUM(S158:T158)</f>
        <v>160</v>
      </c>
      <c r="L158" s="271"/>
      <c r="M158" s="272"/>
      <c r="N158" s="87" t="s">
        <v>341</v>
      </c>
      <c r="O158" s="273" t="s">
        <v>336</v>
      </c>
      <c r="P158" s="274"/>
      <c r="Q158" s="274"/>
      <c r="R158" s="275"/>
      <c r="S158" s="276">
        <v>160</v>
      </c>
      <c r="T158" s="277"/>
    </row>
    <row r="159" spans="2:20" ht="18" thickBot="1" x14ac:dyDescent="0.6">
      <c r="G159" s="88"/>
      <c r="H159" s="88"/>
      <c r="I159" s="88"/>
      <c r="O159" s="88"/>
      <c r="P159" s="88"/>
    </row>
    <row r="160" spans="2:20" ht="23" thickBot="1" x14ac:dyDescent="0.6">
      <c r="B160" s="72" t="s">
        <v>253</v>
      </c>
      <c r="C160" s="72">
        <v>10</v>
      </c>
      <c r="D160" s="74" t="s">
        <v>342</v>
      </c>
      <c r="E160" s="72">
        <v>31</v>
      </c>
      <c r="G160" s="251" t="s">
        <v>334</v>
      </c>
      <c r="H160" s="252"/>
      <c r="I160" s="252"/>
      <c r="J160" s="253"/>
      <c r="K160" s="270">
        <f>SUM(S160:T160)</f>
        <v>176</v>
      </c>
      <c r="L160" s="271"/>
      <c r="M160" s="272"/>
      <c r="N160" s="87" t="s">
        <v>343</v>
      </c>
      <c r="O160" s="273" t="s">
        <v>336</v>
      </c>
      <c r="P160" s="274"/>
      <c r="Q160" s="274"/>
      <c r="R160" s="275"/>
      <c r="S160" s="276">
        <v>176</v>
      </c>
      <c r="T160" s="277"/>
    </row>
    <row r="161" spans="2:22" ht="18" thickBot="1" x14ac:dyDescent="0.6">
      <c r="G161" s="88"/>
      <c r="H161" s="88"/>
      <c r="I161" s="88"/>
      <c r="O161" s="88"/>
      <c r="P161" s="88"/>
    </row>
    <row r="162" spans="2:22" ht="23" thickBot="1" x14ac:dyDescent="0.6">
      <c r="B162" s="72" t="s">
        <v>253</v>
      </c>
      <c r="C162" s="72">
        <f>C160+1</f>
        <v>11</v>
      </c>
      <c r="D162" s="74" t="s">
        <v>342</v>
      </c>
      <c r="E162" s="72">
        <v>30</v>
      </c>
      <c r="G162" s="251" t="s">
        <v>334</v>
      </c>
      <c r="H162" s="252"/>
      <c r="I162" s="252"/>
      <c r="J162" s="253"/>
      <c r="K162" s="270">
        <f>SUM(S162:T162)</f>
        <v>193</v>
      </c>
      <c r="L162" s="271"/>
      <c r="M162" s="272"/>
      <c r="N162" s="87" t="s">
        <v>323</v>
      </c>
      <c r="O162" s="273" t="s">
        <v>336</v>
      </c>
      <c r="P162" s="274"/>
      <c r="Q162" s="274"/>
      <c r="R162" s="275"/>
      <c r="S162" s="276">
        <v>193</v>
      </c>
      <c r="T162" s="277"/>
    </row>
    <row r="163" spans="2:22" ht="18" thickBot="1" x14ac:dyDescent="0.6">
      <c r="G163" s="88"/>
      <c r="H163" s="88"/>
      <c r="I163" s="88"/>
      <c r="O163" s="88"/>
      <c r="P163" s="88"/>
    </row>
    <row r="164" spans="2:22" ht="23" thickBot="1" x14ac:dyDescent="0.6">
      <c r="B164" s="72" t="s">
        <v>253</v>
      </c>
      <c r="C164" s="72">
        <f>C162+1</f>
        <v>12</v>
      </c>
      <c r="D164" s="74" t="s">
        <v>339</v>
      </c>
      <c r="E164" s="72">
        <v>31</v>
      </c>
      <c r="G164" s="251" t="s">
        <v>334</v>
      </c>
      <c r="H164" s="252"/>
      <c r="I164" s="252"/>
      <c r="J164" s="253"/>
      <c r="K164" s="270">
        <f>SUM(S164:T164)</f>
        <v>212</v>
      </c>
      <c r="L164" s="271"/>
      <c r="M164" s="272"/>
      <c r="N164" s="87" t="s">
        <v>325</v>
      </c>
      <c r="O164" s="273" t="s">
        <v>336</v>
      </c>
      <c r="P164" s="274"/>
      <c r="Q164" s="274"/>
      <c r="R164" s="275"/>
      <c r="S164" s="276">
        <v>212</v>
      </c>
      <c r="T164" s="277"/>
    </row>
    <row r="165" spans="2:22" ht="18" thickBot="1" x14ac:dyDescent="0.6">
      <c r="G165" s="88"/>
      <c r="H165" s="88"/>
      <c r="I165" s="88"/>
      <c r="O165" s="88"/>
      <c r="P165" s="88"/>
    </row>
    <row r="166" spans="2:22" ht="23" thickBot="1" x14ac:dyDescent="0.6">
      <c r="B166" s="72" t="s">
        <v>253</v>
      </c>
      <c r="C166" s="72" t="s">
        <v>327</v>
      </c>
      <c r="D166" s="74" t="s">
        <v>328</v>
      </c>
      <c r="E166" s="72">
        <v>31</v>
      </c>
      <c r="G166" s="251" t="s">
        <v>334</v>
      </c>
      <c r="H166" s="252"/>
      <c r="I166" s="252"/>
      <c r="J166" s="253"/>
      <c r="K166" s="270">
        <f>SUM(S166:T166)</f>
        <v>233</v>
      </c>
      <c r="L166" s="271"/>
      <c r="M166" s="272"/>
      <c r="N166" s="87" t="s">
        <v>319</v>
      </c>
      <c r="O166" s="273" t="s">
        <v>336</v>
      </c>
      <c r="P166" s="274"/>
      <c r="Q166" s="274"/>
      <c r="R166" s="275"/>
      <c r="S166" s="276">
        <v>233</v>
      </c>
      <c r="T166" s="277"/>
    </row>
    <row r="167" spans="2:22" ht="18" thickBot="1" x14ac:dyDescent="0.6">
      <c r="G167" s="88"/>
      <c r="H167" s="88"/>
      <c r="I167" s="88"/>
      <c r="O167" s="88"/>
      <c r="P167" s="88"/>
    </row>
    <row r="168" spans="2:22" ht="23" thickBot="1" x14ac:dyDescent="0.6">
      <c r="B168" s="72" t="s">
        <v>253</v>
      </c>
      <c r="C168" s="72" t="s">
        <v>330</v>
      </c>
      <c r="D168" s="74" t="s">
        <v>322</v>
      </c>
      <c r="E168" s="72">
        <v>28</v>
      </c>
      <c r="G168" s="251" t="s">
        <v>334</v>
      </c>
      <c r="H168" s="252"/>
      <c r="I168" s="252"/>
      <c r="J168" s="253"/>
      <c r="K168" s="270">
        <f>SUM(S168:T168)</f>
        <v>256</v>
      </c>
      <c r="L168" s="271"/>
      <c r="M168" s="272"/>
      <c r="N168" s="87" t="s">
        <v>325</v>
      </c>
      <c r="O168" s="273" t="s">
        <v>336</v>
      </c>
      <c r="P168" s="274"/>
      <c r="Q168" s="274"/>
      <c r="R168" s="275"/>
      <c r="S168" s="276">
        <v>256</v>
      </c>
      <c r="T168" s="277"/>
    </row>
    <row r="169" spans="2:22" ht="18" thickBot="1" x14ac:dyDescent="0.6">
      <c r="G169" s="88"/>
      <c r="H169" s="88"/>
      <c r="I169" s="88"/>
      <c r="O169" s="88"/>
      <c r="P169" s="88"/>
    </row>
    <row r="170" spans="2:22" ht="23" thickBot="1" x14ac:dyDescent="0.6">
      <c r="B170" s="72" t="s">
        <v>253</v>
      </c>
      <c r="C170" s="72" t="s">
        <v>331</v>
      </c>
      <c r="D170" s="74" t="s">
        <v>324</v>
      </c>
      <c r="E170" s="72">
        <v>31</v>
      </c>
      <c r="G170" s="251" t="s">
        <v>334</v>
      </c>
      <c r="H170" s="252"/>
      <c r="I170" s="252"/>
      <c r="J170" s="253"/>
      <c r="K170" s="270">
        <f>SUM(S170:T170)</f>
        <v>281</v>
      </c>
      <c r="L170" s="271"/>
      <c r="M170" s="272"/>
      <c r="N170" s="87" t="s">
        <v>325</v>
      </c>
      <c r="O170" s="273" t="s">
        <v>336</v>
      </c>
      <c r="P170" s="274"/>
      <c r="Q170" s="274"/>
      <c r="R170" s="275"/>
      <c r="S170" s="276">
        <v>281</v>
      </c>
      <c r="T170" s="277"/>
      <c r="V170" s="89">
        <f>SUM(S148:T170)</f>
        <v>2121</v>
      </c>
    </row>
    <row r="171" spans="2:22" x14ac:dyDescent="0.55000000000000004">
      <c r="G171" s="88"/>
      <c r="H171" s="88"/>
      <c r="I171" s="88"/>
      <c r="O171" s="88"/>
      <c r="P171" s="88"/>
    </row>
  </sheetData>
  <mergeCells count="256">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O97:R97"/>
    <mergeCell ref="S97:T97"/>
    <mergeCell ref="G99:J99"/>
    <mergeCell ref="K99:M99"/>
    <mergeCell ref="O99:R99"/>
    <mergeCell ref="S99:T99"/>
    <mergeCell ref="G103:J103"/>
    <mergeCell ref="K103:M103"/>
    <mergeCell ref="O103:R103"/>
    <mergeCell ref="S103:T103"/>
    <mergeCell ref="G97:J97"/>
    <mergeCell ref="K97:M97"/>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53:J53"/>
    <mergeCell ref="K53:M53"/>
    <mergeCell ref="O53:R53"/>
    <mergeCell ref="S53:T53"/>
    <mergeCell ref="O58:R58"/>
    <mergeCell ref="S58:T58"/>
    <mergeCell ref="O49:R49"/>
    <mergeCell ref="S49:T49"/>
    <mergeCell ref="G51:J51"/>
    <mergeCell ref="K51:M51"/>
    <mergeCell ref="O51:R51"/>
    <mergeCell ref="S51:T51"/>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12:J112"/>
    <mergeCell ref="K112:M112"/>
    <mergeCell ref="O112:R112"/>
    <mergeCell ref="S112:T112"/>
    <mergeCell ref="G121:J121"/>
    <mergeCell ref="K121:M121"/>
    <mergeCell ref="O121:R121"/>
    <mergeCell ref="S121:T121"/>
    <mergeCell ref="G115:J115"/>
    <mergeCell ref="K115:M115"/>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W295"/>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23" width="21.1640625" style="1" customWidth="1"/>
    <col min="24"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62" t="s">
        <v>29</v>
      </c>
      <c r="C2" s="162"/>
      <c r="D2" s="162"/>
      <c r="E2" s="162"/>
      <c r="F2" s="162"/>
      <c r="G2" s="162"/>
      <c r="H2" s="7"/>
      <c r="I2" s="177" t="str">
        <f>A①_入力!J2</f>
        <v>3-5</v>
      </c>
      <c r="J2" s="177"/>
      <c r="K2" s="343" t="str">
        <f>A①_入力!M2</f>
        <v>第3-5問_売上関連のPL・BS・CF・資金計画（その３-5）</v>
      </c>
      <c r="L2" s="343"/>
      <c r="M2" s="343"/>
      <c r="N2" s="343"/>
      <c r="O2" s="343"/>
      <c r="P2" s="343"/>
      <c r="Q2" s="343"/>
      <c r="R2" s="343"/>
      <c r="S2" s="343"/>
      <c r="T2" s="343"/>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78" t="s">
        <v>0</v>
      </c>
      <c r="C4" s="178"/>
      <c r="D4" s="178"/>
      <c r="E4" s="178"/>
      <c r="F4" s="178"/>
      <c r="G4" s="178"/>
      <c r="H4" s="178"/>
      <c r="I4" s="178"/>
      <c r="J4" s="178"/>
      <c r="K4" s="178"/>
      <c r="L4" s="178"/>
      <c r="M4" s="178"/>
      <c r="N4" s="178"/>
      <c r="O4" s="178"/>
      <c r="P4" s="178"/>
      <c r="Q4" s="178"/>
      <c r="R4" s="178"/>
      <c r="S4" s="178"/>
      <c r="T4" s="178"/>
    </row>
    <row r="5" spans="2:20" ht="46.75" customHeight="1" x14ac:dyDescent="0.55000000000000004">
      <c r="B5" s="186" t="s">
        <v>173</v>
      </c>
      <c r="C5" s="186"/>
      <c r="D5" s="186"/>
      <c r="E5" s="186"/>
      <c r="F5" s="186"/>
      <c r="G5" s="186"/>
      <c r="H5" s="186"/>
      <c r="I5" s="186"/>
      <c r="J5" s="186"/>
      <c r="K5" s="186"/>
      <c r="L5" s="186"/>
      <c r="M5" s="186"/>
      <c r="N5" s="186"/>
      <c r="O5" s="186"/>
      <c r="P5" s="186"/>
      <c r="Q5" s="186"/>
      <c r="R5" s="186"/>
      <c r="S5" s="186"/>
      <c r="T5" s="186"/>
    </row>
    <row r="6" spans="2:20" ht="18" thickBot="1" x14ac:dyDescent="0.6"/>
    <row r="7" spans="2:20" ht="29" thickBot="1" x14ac:dyDescent="0.6">
      <c r="B7" s="11">
        <v>2</v>
      </c>
      <c r="C7" s="187" t="s">
        <v>174</v>
      </c>
      <c r="D7" s="187"/>
      <c r="E7" s="187"/>
      <c r="F7" s="11">
        <f>Ｂ①マスタ登録!F7</f>
        <v>2</v>
      </c>
      <c r="G7" s="161" t="str">
        <f>Ｂ①マスタ登録!G7</f>
        <v>問題</v>
      </c>
      <c r="H7" s="161"/>
      <c r="I7" s="161"/>
      <c r="L7" s="188" t="s">
        <v>175</v>
      </c>
      <c r="M7" s="189"/>
      <c r="N7" s="182" t="s">
        <v>396</v>
      </c>
      <c r="O7" s="183"/>
      <c r="P7" s="56" t="s">
        <v>397</v>
      </c>
      <c r="Q7" s="190" t="s">
        <v>398</v>
      </c>
      <c r="R7" s="191"/>
      <c r="S7" s="190" t="s">
        <v>399</v>
      </c>
      <c r="T7" s="191"/>
    </row>
    <row r="8" spans="2:20" ht="29" thickBot="1" x14ac:dyDescent="0.6">
      <c r="N8" s="182" t="s">
        <v>177</v>
      </c>
      <c r="O8" s="183"/>
      <c r="P8" s="71" t="s">
        <v>178</v>
      </c>
      <c r="Q8" s="190" t="s">
        <v>179</v>
      </c>
      <c r="R8" s="191"/>
    </row>
    <row r="10" spans="2:20" ht="22.5" x14ac:dyDescent="0.55000000000000004">
      <c r="B10" s="245" t="s">
        <v>306</v>
      </c>
      <c r="C10" s="245"/>
      <c r="D10" s="245"/>
      <c r="E10" s="245"/>
      <c r="F10" s="245"/>
      <c r="G10" s="245"/>
      <c r="H10" s="245"/>
      <c r="I10" s="245"/>
      <c r="J10" s="245"/>
      <c r="K10" s="245"/>
      <c r="L10" s="245"/>
      <c r="M10" s="245"/>
      <c r="N10" s="245"/>
      <c r="O10" s="245"/>
      <c r="P10" s="245"/>
      <c r="Q10" s="245"/>
      <c r="R10" s="245"/>
      <c r="S10" s="245"/>
      <c r="T10" s="245"/>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90" t="s">
        <v>400</v>
      </c>
      <c r="D12" s="192"/>
      <c r="E12" s="192"/>
      <c r="F12" s="192"/>
      <c r="G12" s="192"/>
      <c r="H12" s="192"/>
      <c r="I12" s="192"/>
      <c r="J12" s="192"/>
      <c r="K12" s="192"/>
      <c r="L12" s="191"/>
    </row>
    <row r="13" spans="2:20" ht="21" customHeight="1" x14ac:dyDescent="0.55000000000000004"/>
    <row r="14" spans="2:20" ht="21" customHeight="1" thickBot="1" x14ac:dyDescent="0.6">
      <c r="C14" s="75" t="s">
        <v>24</v>
      </c>
    </row>
    <row r="15" spans="2:20" ht="21" customHeight="1" thickBot="1" x14ac:dyDescent="0.6">
      <c r="C15" s="256" t="s">
        <v>401</v>
      </c>
      <c r="D15" s="257"/>
      <c r="E15" s="257"/>
      <c r="F15" s="257"/>
      <c r="G15" s="257"/>
      <c r="H15" s="257"/>
      <c r="I15" s="257"/>
      <c r="J15" s="257"/>
      <c r="K15" s="257"/>
      <c r="L15" s="257"/>
      <c r="M15" s="257"/>
      <c r="N15" s="257"/>
      <c r="O15" s="257"/>
      <c r="P15" s="257"/>
      <c r="Q15" s="257"/>
      <c r="R15" s="257"/>
      <c r="S15" s="257"/>
      <c r="T15" s="258"/>
    </row>
    <row r="16" spans="2:20" ht="21" customHeight="1" x14ac:dyDescent="0.55000000000000004"/>
    <row r="17" spans="3:20" ht="21" customHeight="1" thickBot="1" x14ac:dyDescent="0.6"/>
    <row r="18" spans="3:20" ht="21" customHeight="1" thickBot="1" x14ac:dyDescent="0.6">
      <c r="C18" s="248" t="s">
        <v>402</v>
      </c>
      <c r="D18" s="249"/>
      <c r="E18" s="250"/>
      <c r="G18" s="308" t="s">
        <v>403</v>
      </c>
      <c r="H18" s="309"/>
      <c r="I18" s="309"/>
      <c r="J18" s="309"/>
      <c r="K18" s="309"/>
      <c r="L18" s="310"/>
    </row>
    <row r="19" spans="3:20" ht="21" customHeight="1" thickBot="1" x14ac:dyDescent="0.6"/>
    <row r="20" spans="3:20" ht="21" customHeight="1" thickBot="1" x14ac:dyDescent="0.6">
      <c r="C20" s="248" t="s">
        <v>247</v>
      </c>
      <c r="D20" s="249"/>
      <c r="E20" s="250"/>
      <c r="G20" s="308" t="s">
        <v>404</v>
      </c>
      <c r="H20" s="309"/>
      <c r="I20" s="309"/>
      <c r="J20" s="309"/>
      <c r="K20" s="309"/>
      <c r="L20" s="310"/>
    </row>
    <row r="21" spans="3:20" ht="21" customHeight="1" thickBot="1" x14ac:dyDescent="0.6"/>
    <row r="22" spans="3:20" ht="21" customHeight="1" thickBot="1" x14ac:dyDescent="0.6">
      <c r="C22" s="248" t="s">
        <v>315</v>
      </c>
      <c r="D22" s="249"/>
      <c r="E22" s="250"/>
      <c r="G22" s="311" t="s">
        <v>25</v>
      </c>
      <c r="H22" s="312"/>
      <c r="I22" s="312"/>
      <c r="J22" s="312"/>
      <c r="K22" s="312"/>
      <c r="L22" s="313"/>
    </row>
    <row r="23" spans="3:20" ht="21" customHeight="1" thickBot="1" x14ac:dyDescent="0.6"/>
    <row r="24" spans="3:20" ht="21" customHeight="1" thickBot="1" x14ac:dyDescent="0.6">
      <c r="C24" s="248" t="s">
        <v>282</v>
      </c>
      <c r="D24" s="249"/>
      <c r="E24" s="250"/>
      <c r="G24" s="308" t="s">
        <v>405</v>
      </c>
      <c r="H24" s="309"/>
      <c r="I24" s="309"/>
      <c r="J24" s="309"/>
      <c r="K24" s="309"/>
      <c r="L24" s="310"/>
    </row>
    <row r="25" spans="3:20" ht="21" customHeight="1" thickBot="1" x14ac:dyDescent="0.6"/>
    <row r="26" spans="3:20" ht="21" customHeight="1" thickBot="1" x14ac:dyDescent="0.6">
      <c r="C26" s="248" t="s">
        <v>406</v>
      </c>
      <c r="D26" s="249"/>
      <c r="E26" s="250"/>
      <c r="G26" s="248" t="s">
        <v>407</v>
      </c>
      <c r="H26" s="249"/>
      <c r="I26" s="250"/>
      <c r="J26" s="293" t="s">
        <v>408</v>
      </c>
      <c r="K26" s="294"/>
      <c r="L26" s="295"/>
      <c r="M26" s="248" t="s">
        <v>405</v>
      </c>
      <c r="N26" s="250"/>
      <c r="O26" s="248" t="s">
        <v>409</v>
      </c>
      <c r="P26" s="249"/>
      <c r="Q26" s="305" t="s">
        <v>410</v>
      </c>
      <c r="R26" s="306"/>
      <c r="S26" s="306"/>
      <c r="T26" s="307"/>
    </row>
    <row r="27" spans="3:20" ht="21" customHeight="1" thickBot="1" x14ac:dyDescent="0.6"/>
    <row r="28" spans="3:20" ht="21" customHeight="1" thickBot="1" x14ac:dyDescent="0.6">
      <c r="C28" s="72">
        <v>4</v>
      </c>
      <c r="D28" s="74" t="s">
        <v>411</v>
      </c>
      <c r="E28" s="72">
        <v>30</v>
      </c>
      <c r="G28" s="251" t="s">
        <v>449</v>
      </c>
      <c r="H28" s="252"/>
      <c r="I28" s="253"/>
      <c r="J28" s="293"/>
      <c r="K28" s="294"/>
      <c r="L28" s="295"/>
      <c r="M28" s="270">
        <f>B③_予算仕訳!S33</f>
        <v>9500</v>
      </c>
      <c r="N28" s="314"/>
      <c r="O28" s="288">
        <f>M28-J28</f>
        <v>9500</v>
      </c>
      <c r="P28" s="296"/>
      <c r="Q28" s="290" t="s">
        <v>412</v>
      </c>
      <c r="R28" s="291"/>
      <c r="S28" s="291"/>
      <c r="T28" s="292"/>
    </row>
    <row r="29" spans="3:20" ht="21" customHeight="1" thickBot="1" x14ac:dyDescent="0.6">
      <c r="C29" s="72">
        <f t="shared" ref="C29:C36" si="0">+C28+1</f>
        <v>5</v>
      </c>
      <c r="D29" s="74" t="s">
        <v>313</v>
      </c>
      <c r="E29" s="72">
        <v>31</v>
      </c>
      <c r="G29" s="251" t="s">
        <v>449</v>
      </c>
      <c r="H29" s="252"/>
      <c r="I29" s="253"/>
      <c r="J29" s="293"/>
      <c r="K29" s="294"/>
      <c r="L29" s="295"/>
      <c r="M29" s="270">
        <f>B③_予算仕訳!S48</f>
        <v>10450</v>
      </c>
      <c r="N29" s="314"/>
      <c r="O29" s="288">
        <f t="shared" ref="O29:O39" si="1">O28+M29-J29</f>
        <v>19950</v>
      </c>
      <c r="P29" s="296"/>
      <c r="Q29" s="290" t="s">
        <v>412</v>
      </c>
      <c r="R29" s="291"/>
      <c r="S29" s="291"/>
      <c r="T29" s="292"/>
    </row>
    <row r="30" spans="3:20" ht="21" customHeight="1" thickBot="1" x14ac:dyDescent="0.6">
      <c r="C30" s="72">
        <f t="shared" si="0"/>
        <v>6</v>
      </c>
      <c r="D30" s="74" t="s">
        <v>313</v>
      </c>
      <c r="E30" s="72">
        <v>30</v>
      </c>
      <c r="G30" s="251" t="s">
        <v>449</v>
      </c>
      <c r="H30" s="252"/>
      <c r="I30" s="253"/>
      <c r="J30" s="293"/>
      <c r="K30" s="294"/>
      <c r="L30" s="295"/>
      <c r="M30" s="270">
        <f>B③_予算仕訳!S57</f>
        <v>11495</v>
      </c>
      <c r="N30" s="314"/>
      <c r="O30" s="288">
        <f t="shared" si="1"/>
        <v>31445</v>
      </c>
      <c r="P30" s="296"/>
      <c r="Q30" s="290" t="s">
        <v>412</v>
      </c>
      <c r="R30" s="291"/>
      <c r="S30" s="291"/>
      <c r="T30" s="292"/>
    </row>
    <row r="31" spans="3:20" ht="21" customHeight="1" thickBot="1" x14ac:dyDescent="0.6">
      <c r="C31" s="72">
        <f t="shared" si="0"/>
        <v>7</v>
      </c>
      <c r="D31" s="74" t="s">
        <v>411</v>
      </c>
      <c r="E31" s="72">
        <v>31</v>
      </c>
      <c r="G31" s="251" t="s">
        <v>449</v>
      </c>
      <c r="H31" s="252"/>
      <c r="I31" s="253"/>
      <c r="J31" s="293"/>
      <c r="K31" s="294"/>
      <c r="L31" s="295"/>
      <c r="M31" s="270">
        <f>B③_予算仕訳!S67</f>
        <v>12635</v>
      </c>
      <c r="N31" s="314"/>
      <c r="O31" s="288">
        <f t="shared" si="1"/>
        <v>44080</v>
      </c>
      <c r="P31" s="296"/>
      <c r="Q31" s="290" t="s">
        <v>412</v>
      </c>
      <c r="R31" s="291"/>
      <c r="S31" s="291"/>
      <c r="T31" s="292"/>
    </row>
    <row r="32" spans="3:20" ht="21" customHeight="1" thickBot="1" x14ac:dyDescent="0.6">
      <c r="C32" s="72">
        <f t="shared" si="0"/>
        <v>8</v>
      </c>
      <c r="D32" s="74" t="s">
        <v>413</v>
      </c>
      <c r="E32" s="72">
        <v>31</v>
      </c>
      <c r="G32" s="251" t="s">
        <v>449</v>
      </c>
      <c r="H32" s="252"/>
      <c r="I32" s="253"/>
      <c r="J32" s="293"/>
      <c r="K32" s="294"/>
      <c r="L32" s="295"/>
      <c r="M32" s="270">
        <f>B③_予算仕訳!S76</f>
        <v>13870</v>
      </c>
      <c r="N32" s="314"/>
      <c r="O32" s="288">
        <f t="shared" si="1"/>
        <v>57950</v>
      </c>
      <c r="P32" s="296"/>
      <c r="Q32" s="290" t="s">
        <v>412</v>
      </c>
      <c r="R32" s="291"/>
      <c r="S32" s="291"/>
      <c r="T32" s="292"/>
    </row>
    <row r="33" spans="3:20" ht="21" customHeight="1" thickBot="1" x14ac:dyDescent="0.6">
      <c r="C33" s="72">
        <f t="shared" si="0"/>
        <v>9</v>
      </c>
      <c r="D33" s="74" t="s">
        <v>411</v>
      </c>
      <c r="E33" s="72">
        <v>30</v>
      </c>
      <c r="G33" s="251" t="s">
        <v>449</v>
      </c>
      <c r="H33" s="252"/>
      <c r="I33" s="253"/>
      <c r="J33" s="293"/>
      <c r="K33" s="294"/>
      <c r="L33" s="295"/>
      <c r="M33" s="270">
        <f>B③_予算仕訳!S85</f>
        <v>15200</v>
      </c>
      <c r="N33" s="314"/>
      <c r="O33" s="288">
        <f t="shared" si="1"/>
        <v>73150</v>
      </c>
      <c r="P33" s="296"/>
      <c r="Q33" s="290" t="s">
        <v>412</v>
      </c>
      <c r="R33" s="291"/>
      <c r="S33" s="291"/>
      <c r="T33" s="292"/>
    </row>
    <row r="34" spans="3:20" ht="21" customHeight="1" thickBot="1" x14ac:dyDescent="0.6">
      <c r="C34" s="72">
        <f t="shared" si="0"/>
        <v>10</v>
      </c>
      <c r="D34" s="74" t="s">
        <v>414</v>
      </c>
      <c r="E34" s="72">
        <v>31</v>
      </c>
      <c r="G34" s="251" t="s">
        <v>449</v>
      </c>
      <c r="H34" s="252"/>
      <c r="I34" s="253"/>
      <c r="J34" s="293"/>
      <c r="K34" s="294"/>
      <c r="L34" s="295"/>
      <c r="M34" s="270">
        <f>B③_予算仕訳!S94</f>
        <v>16720</v>
      </c>
      <c r="N34" s="314"/>
      <c r="O34" s="288">
        <f t="shared" si="1"/>
        <v>89870</v>
      </c>
      <c r="P34" s="296"/>
      <c r="Q34" s="290" t="s">
        <v>412</v>
      </c>
      <c r="R34" s="291"/>
      <c r="S34" s="291"/>
      <c r="T34" s="292"/>
    </row>
    <row r="35" spans="3:20" ht="21" customHeight="1" thickBot="1" x14ac:dyDescent="0.6">
      <c r="C35" s="72">
        <f t="shared" si="0"/>
        <v>11</v>
      </c>
      <c r="D35" s="74" t="s">
        <v>415</v>
      </c>
      <c r="E35" s="72">
        <v>30</v>
      </c>
      <c r="G35" s="251" t="s">
        <v>449</v>
      </c>
      <c r="H35" s="252"/>
      <c r="I35" s="253"/>
      <c r="J35" s="293"/>
      <c r="K35" s="294"/>
      <c r="L35" s="295"/>
      <c r="M35" s="270">
        <f>B③_予算仕訳!S103</f>
        <v>18335</v>
      </c>
      <c r="N35" s="314"/>
      <c r="O35" s="288">
        <f t="shared" si="1"/>
        <v>108205</v>
      </c>
      <c r="P35" s="296"/>
      <c r="Q35" s="290" t="s">
        <v>412</v>
      </c>
      <c r="R35" s="291"/>
      <c r="S35" s="291"/>
      <c r="T35" s="292"/>
    </row>
    <row r="36" spans="3:20" ht="21" customHeight="1" thickBot="1" x14ac:dyDescent="0.6">
      <c r="C36" s="72">
        <f t="shared" si="0"/>
        <v>12</v>
      </c>
      <c r="D36" s="74" t="s">
        <v>416</v>
      </c>
      <c r="E36" s="72">
        <v>31</v>
      </c>
      <c r="G36" s="251" t="s">
        <v>449</v>
      </c>
      <c r="H36" s="252"/>
      <c r="I36" s="253"/>
      <c r="J36" s="293"/>
      <c r="K36" s="294"/>
      <c r="L36" s="295"/>
      <c r="M36" s="270">
        <f>B③_予算仕訳!S112</f>
        <v>20140</v>
      </c>
      <c r="N36" s="314"/>
      <c r="O36" s="288">
        <f t="shared" si="1"/>
        <v>128345</v>
      </c>
      <c r="P36" s="296"/>
      <c r="Q36" s="290" t="s">
        <v>412</v>
      </c>
      <c r="R36" s="291"/>
      <c r="S36" s="291"/>
      <c r="T36" s="292"/>
    </row>
    <row r="37" spans="3:20" ht="21" customHeight="1" thickBot="1" x14ac:dyDescent="0.6">
      <c r="C37" s="72" t="s">
        <v>327</v>
      </c>
      <c r="D37" s="74" t="s">
        <v>416</v>
      </c>
      <c r="E37" s="72">
        <v>31</v>
      </c>
      <c r="G37" s="251" t="s">
        <v>449</v>
      </c>
      <c r="H37" s="252"/>
      <c r="I37" s="253"/>
      <c r="J37" s="293"/>
      <c r="K37" s="294"/>
      <c r="L37" s="295"/>
      <c r="M37" s="270">
        <f>B③_予算仕訳!S121</f>
        <v>22135</v>
      </c>
      <c r="N37" s="314"/>
      <c r="O37" s="288">
        <f t="shared" si="1"/>
        <v>150480</v>
      </c>
      <c r="P37" s="296"/>
      <c r="Q37" s="290" t="s">
        <v>412</v>
      </c>
      <c r="R37" s="291"/>
      <c r="S37" s="291"/>
      <c r="T37" s="292"/>
    </row>
    <row r="38" spans="3:20" ht="21" customHeight="1" thickBot="1" x14ac:dyDescent="0.6">
      <c r="C38" s="72" t="s">
        <v>330</v>
      </c>
      <c r="D38" s="74" t="s">
        <v>416</v>
      </c>
      <c r="E38" s="72">
        <v>28</v>
      </c>
      <c r="G38" s="251" t="s">
        <v>449</v>
      </c>
      <c r="H38" s="252"/>
      <c r="I38" s="253"/>
      <c r="J38" s="293"/>
      <c r="K38" s="294"/>
      <c r="L38" s="295"/>
      <c r="M38" s="270">
        <f>B③_予算仕訳!S130</f>
        <v>24320</v>
      </c>
      <c r="N38" s="314"/>
      <c r="O38" s="288">
        <f t="shared" si="1"/>
        <v>174800</v>
      </c>
      <c r="P38" s="296"/>
      <c r="Q38" s="290" t="s">
        <v>412</v>
      </c>
      <c r="R38" s="291"/>
      <c r="S38" s="291"/>
      <c r="T38" s="292"/>
    </row>
    <row r="39" spans="3:20" ht="21" customHeight="1" thickBot="1" x14ac:dyDescent="0.6">
      <c r="C39" s="72" t="s">
        <v>331</v>
      </c>
      <c r="D39" s="74" t="s">
        <v>417</v>
      </c>
      <c r="E39" s="72">
        <v>31</v>
      </c>
      <c r="G39" s="251" t="s">
        <v>449</v>
      </c>
      <c r="H39" s="252"/>
      <c r="I39" s="253"/>
      <c r="J39" s="293"/>
      <c r="K39" s="294"/>
      <c r="L39" s="295"/>
      <c r="M39" s="270">
        <f>B③_予算仕訳!S139</f>
        <v>26695</v>
      </c>
      <c r="N39" s="314"/>
      <c r="O39" s="288">
        <f t="shared" si="1"/>
        <v>201495</v>
      </c>
      <c r="P39" s="296"/>
      <c r="Q39" s="290" t="s">
        <v>412</v>
      </c>
      <c r="R39" s="291"/>
      <c r="S39" s="291"/>
      <c r="T39" s="292"/>
    </row>
    <row r="40" spans="3:20" ht="21" customHeight="1" x14ac:dyDescent="0.55000000000000004"/>
    <row r="41" spans="3:20" ht="21" customHeight="1" collapsed="1" x14ac:dyDescent="0.55000000000000004">
      <c r="C41" s="104"/>
    </row>
    <row r="43" spans="3:20" ht="18" thickBot="1" x14ac:dyDescent="0.6"/>
    <row r="44" spans="3:20" ht="23" thickBot="1" x14ac:dyDescent="0.6">
      <c r="C44" s="248" t="s">
        <v>402</v>
      </c>
      <c r="D44" s="249"/>
      <c r="E44" s="250"/>
      <c r="G44" s="308" t="s">
        <v>403</v>
      </c>
      <c r="H44" s="309"/>
      <c r="I44" s="309"/>
      <c r="J44" s="309"/>
      <c r="K44" s="309"/>
      <c r="L44" s="310"/>
    </row>
    <row r="45" spans="3:20" ht="18" thickBot="1" x14ac:dyDescent="0.6"/>
    <row r="46" spans="3:20" ht="23" thickBot="1" x14ac:dyDescent="0.6">
      <c r="C46" s="248" t="s">
        <v>247</v>
      </c>
      <c r="D46" s="249"/>
      <c r="E46" s="250"/>
      <c r="G46" s="308" t="s">
        <v>418</v>
      </c>
      <c r="H46" s="309"/>
      <c r="I46" s="309"/>
      <c r="J46" s="309"/>
      <c r="K46" s="309"/>
      <c r="L46" s="310"/>
    </row>
    <row r="47" spans="3:20" ht="18" thickBot="1" x14ac:dyDescent="0.6"/>
    <row r="48" spans="3:20" ht="23" thickBot="1" x14ac:dyDescent="0.6">
      <c r="C48" s="248" t="s">
        <v>315</v>
      </c>
      <c r="D48" s="249"/>
      <c r="E48" s="250"/>
      <c r="G48" s="311" t="s">
        <v>419</v>
      </c>
      <c r="H48" s="312"/>
      <c r="I48" s="312"/>
      <c r="J48" s="312"/>
      <c r="K48" s="312"/>
      <c r="L48" s="313"/>
    </row>
    <row r="49" spans="3:20" ht="18" thickBot="1" x14ac:dyDescent="0.6"/>
    <row r="50" spans="3:20" ht="23" thickBot="1" x14ac:dyDescent="0.6">
      <c r="C50" s="248" t="s">
        <v>282</v>
      </c>
      <c r="D50" s="249"/>
      <c r="E50" s="250"/>
      <c r="G50" s="308" t="s">
        <v>408</v>
      </c>
      <c r="H50" s="309"/>
      <c r="I50" s="309"/>
      <c r="J50" s="309"/>
      <c r="K50" s="309"/>
      <c r="L50" s="310"/>
    </row>
    <row r="51" spans="3:20" ht="18" thickBot="1" x14ac:dyDescent="0.6"/>
    <row r="52" spans="3:20" ht="23" thickBot="1" x14ac:dyDescent="0.6">
      <c r="C52" s="248" t="s">
        <v>406</v>
      </c>
      <c r="D52" s="249"/>
      <c r="E52" s="250"/>
      <c r="G52" s="248" t="s">
        <v>407</v>
      </c>
      <c r="H52" s="249"/>
      <c r="I52" s="250"/>
      <c r="J52" s="293" t="s">
        <v>408</v>
      </c>
      <c r="K52" s="294"/>
      <c r="L52" s="295"/>
      <c r="M52" s="248" t="s">
        <v>405</v>
      </c>
      <c r="N52" s="250"/>
      <c r="O52" s="248" t="s">
        <v>409</v>
      </c>
      <c r="P52" s="249"/>
      <c r="Q52" s="305" t="s">
        <v>410</v>
      </c>
      <c r="R52" s="306"/>
      <c r="S52" s="306"/>
      <c r="T52" s="307"/>
    </row>
    <row r="53" spans="3:20" ht="23" thickBot="1" x14ac:dyDescent="0.6">
      <c r="L53" s="105" t="s">
        <v>46</v>
      </c>
      <c r="N53" s="105" t="s">
        <v>46</v>
      </c>
      <c r="P53" s="105" t="s">
        <v>46</v>
      </c>
    </row>
    <row r="54" spans="3:20" ht="23" thickBot="1" x14ac:dyDescent="0.6">
      <c r="C54" s="72">
        <v>4</v>
      </c>
      <c r="D54" s="74" t="s">
        <v>420</v>
      </c>
      <c r="E54" s="72">
        <v>30</v>
      </c>
      <c r="G54" s="251" t="s">
        <v>421</v>
      </c>
      <c r="H54" s="252"/>
      <c r="I54" s="253"/>
      <c r="J54" s="270">
        <f>B③_予算仕訳!K148</f>
        <v>100</v>
      </c>
      <c r="K54" s="271"/>
      <c r="L54" s="272"/>
      <c r="M54" s="288"/>
      <c r="N54" s="289"/>
      <c r="O54" s="288">
        <f>-M54+J54</f>
        <v>100</v>
      </c>
      <c r="P54" s="296"/>
      <c r="Q54" s="290" t="s">
        <v>412</v>
      </c>
      <c r="R54" s="291"/>
      <c r="S54" s="291"/>
      <c r="T54" s="292"/>
    </row>
    <row r="55" spans="3:20" ht="23" thickBot="1" x14ac:dyDescent="0.6">
      <c r="C55" s="72">
        <f t="shared" ref="C55:C62" si="2">+C54+1</f>
        <v>5</v>
      </c>
      <c r="D55" s="74" t="s">
        <v>413</v>
      </c>
      <c r="E55" s="72">
        <v>31</v>
      </c>
      <c r="G55" s="251" t="s">
        <v>421</v>
      </c>
      <c r="H55" s="252"/>
      <c r="I55" s="253"/>
      <c r="J55" s="270">
        <f>B③_予算仕訳!K150</f>
        <v>110</v>
      </c>
      <c r="K55" s="271"/>
      <c r="L55" s="272"/>
      <c r="M55" s="288"/>
      <c r="N55" s="289"/>
      <c r="O55" s="288">
        <f>O54-M55+J55</f>
        <v>210</v>
      </c>
      <c r="P55" s="296"/>
      <c r="Q55" s="290" t="s">
        <v>412</v>
      </c>
      <c r="R55" s="291"/>
      <c r="S55" s="291"/>
      <c r="T55" s="292"/>
    </row>
    <row r="56" spans="3:20" ht="23" thickBot="1" x14ac:dyDescent="0.6">
      <c r="C56" s="72">
        <f t="shared" si="2"/>
        <v>6</v>
      </c>
      <c r="D56" s="74" t="s">
        <v>413</v>
      </c>
      <c r="E56" s="72">
        <v>30</v>
      </c>
      <c r="G56" s="251" t="s">
        <v>421</v>
      </c>
      <c r="H56" s="252"/>
      <c r="I56" s="253"/>
      <c r="J56" s="270">
        <f>B③_予算仕訳!K152</f>
        <v>121</v>
      </c>
      <c r="K56" s="271"/>
      <c r="L56" s="272"/>
      <c r="M56" s="288"/>
      <c r="N56" s="289"/>
      <c r="O56" s="288">
        <f t="shared" ref="O56:O65" si="3">O55-M56+J56</f>
        <v>331</v>
      </c>
      <c r="P56" s="296"/>
      <c r="Q56" s="290" t="s">
        <v>412</v>
      </c>
      <c r="R56" s="291"/>
      <c r="S56" s="291"/>
      <c r="T56" s="292"/>
    </row>
    <row r="57" spans="3:20" ht="23" thickBot="1" x14ac:dyDescent="0.6">
      <c r="C57" s="72">
        <f t="shared" si="2"/>
        <v>7</v>
      </c>
      <c r="D57" s="74" t="s">
        <v>413</v>
      </c>
      <c r="E57" s="72">
        <v>31</v>
      </c>
      <c r="G57" s="251" t="s">
        <v>421</v>
      </c>
      <c r="H57" s="252"/>
      <c r="I57" s="253"/>
      <c r="J57" s="270">
        <f>B③_予算仕訳!K154</f>
        <v>133</v>
      </c>
      <c r="K57" s="271"/>
      <c r="L57" s="272"/>
      <c r="M57" s="288"/>
      <c r="N57" s="289"/>
      <c r="O57" s="288">
        <f t="shared" si="3"/>
        <v>464</v>
      </c>
      <c r="P57" s="296"/>
      <c r="Q57" s="290" t="s">
        <v>412</v>
      </c>
      <c r="R57" s="291"/>
      <c r="S57" s="291"/>
      <c r="T57" s="292"/>
    </row>
    <row r="58" spans="3:20" ht="23" thickBot="1" x14ac:dyDescent="0.6">
      <c r="C58" s="72">
        <f t="shared" si="2"/>
        <v>8</v>
      </c>
      <c r="D58" s="74" t="s">
        <v>411</v>
      </c>
      <c r="E58" s="72">
        <v>31</v>
      </c>
      <c r="G58" s="251" t="s">
        <v>421</v>
      </c>
      <c r="H58" s="252"/>
      <c r="I58" s="253"/>
      <c r="J58" s="270">
        <f>B③_予算仕訳!K156</f>
        <v>146</v>
      </c>
      <c r="K58" s="271"/>
      <c r="L58" s="272"/>
      <c r="M58" s="288"/>
      <c r="N58" s="289"/>
      <c r="O58" s="288">
        <f t="shared" si="3"/>
        <v>610</v>
      </c>
      <c r="P58" s="296"/>
      <c r="Q58" s="290" t="s">
        <v>412</v>
      </c>
      <c r="R58" s="291"/>
      <c r="S58" s="291"/>
      <c r="T58" s="292"/>
    </row>
    <row r="59" spans="3:20" ht="23" thickBot="1" x14ac:dyDescent="0.6">
      <c r="C59" s="72">
        <f t="shared" si="2"/>
        <v>9</v>
      </c>
      <c r="D59" s="74" t="s">
        <v>411</v>
      </c>
      <c r="E59" s="72">
        <v>30</v>
      </c>
      <c r="G59" s="251" t="s">
        <v>421</v>
      </c>
      <c r="H59" s="252"/>
      <c r="I59" s="253"/>
      <c r="J59" s="270">
        <f>B③_予算仕訳!K158</f>
        <v>160</v>
      </c>
      <c r="K59" s="271"/>
      <c r="L59" s="272"/>
      <c r="M59" s="288"/>
      <c r="N59" s="289"/>
      <c r="O59" s="288">
        <f t="shared" si="3"/>
        <v>770</v>
      </c>
      <c r="P59" s="296"/>
      <c r="Q59" s="290" t="s">
        <v>412</v>
      </c>
      <c r="R59" s="291"/>
      <c r="S59" s="291"/>
      <c r="T59" s="292"/>
    </row>
    <row r="60" spans="3:20" ht="23" thickBot="1" x14ac:dyDescent="0.6">
      <c r="C60" s="72">
        <f t="shared" si="2"/>
        <v>10</v>
      </c>
      <c r="D60" s="74" t="s">
        <v>313</v>
      </c>
      <c r="E60" s="72">
        <v>31</v>
      </c>
      <c r="G60" s="251" t="s">
        <v>421</v>
      </c>
      <c r="H60" s="252"/>
      <c r="I60" s="253"/>
      <c r="J60" s="270">
        <f>B③_予算仕訳!K160</f>
        <v>176</v>
      </c>
      <c r="K60" s="271"/>
      <c r="L60" s="272"/>
      <c r="M60" s="288"/>
      <c r="N60" s="289"/>
      <c r="O60" s="288">
        <f t="shared" si="3"/>
        <v>946</v>
      </c>
      <c r="P60" s="296"/>
      <c r="Q60" s="290" t="s">
        <v>412</v>
      </c>
      <c r="R60" s="291"/>
      <c r="S60" s="291"/>
      <c r="T60" s="292"/>
    </row>
    <row r="61" spans="3:20" ht="23" thickBot="1" x14ac:dyDescent="0.6">
      <c r="C61" s="72">
        <f t="shared" si="2"/>
        <v>11</v>
      </c>
      <c r="D61" s="74" t="s">
        <v>411</v>
      </c>
      <c r="E61" s="72">
        <v>30</v>
      </c>
      <c r="G61" s="251" t="s">
        <v>421</v>
      </c>
      <c r="H61" s="252"/>
      <c r="I61" s="253"/>
      <c r="J61" s="270">
        <f>B③_予算仕訳!K162</f>
        <v>193</v>
      </c>
      <c r="K61" s="271"/>
      <c r="L61" s="272"/>
      <c r="M61" s="288"/>
      <c r="N61" s="289"/>
      <c r="O61" s="288">
        <f t="shared" si="3"/>
        <v>1139</v>
      </c>
      <c r="P61" s="296"/>
      <c r="Q61" s="290" t="s">
        <v>412</v>
      </c>
      <c r="R61" s="291"/>
      <c r="S61" s="291"/>
      <c r="T61" s="292"/>
    </row>
    <row r="62" spans="3:20" ht="23" thickBot="1" x14ac:dyDescent="0.6">
      <c r="C62" s="72">
        <f t="shared" si="2"/>
        <v>12</v>
      </c>
      <c r="D62" s="74" t="s">
        <v>413</v>
      </c>
      <c r="E62" s="72">
        <v>31</v>
      </c>
      <c r="G62" s="251" t="s">
        <v>421</v>
      </c>
      <c r="H62" s="252"/>
      <c r="I62" s="253"/>
      <c r="J62" s="270">
        <f>B③_予算仕訳!K164</f>
        <v>212</v>
      </c>
      <c r="K62" s="271"/>
      <c r="L62" s="272"/>
      <c r="M62" s="288"/>
      <c r="N62" s="289"/>
      <c r="O62" s="288">
        <f t="shared" si="3"/>
        <v>1351</v>
      </c>
      <c r="P62" s="296"/>
      <c r="Q62" s="290" t="s">
        <v>412</v>
      </c>
      <c r="R62" s="291"/>
      <c r="S62" s="291"/>
      <c r="T62" s="292"/>
    </row>
    <row r="63" spans="3:20" ht="23" thickBot="1" x14ac:dyDescent="0.6">
      <c r="C63" s="72" t="s">
        <v>327</v>
      </c>
      <c r="D63" s="74" t="s">
        <v>422</v>
      </c>
      <c r="E63" s="72">
        <v>31</v>
      </c>
      <c r="G63" s="251" t="s">
        <v>421</v>
      </c>
      <c r="H63" s="252"/>
      <c r="I63" s="253"/>
      <c r="J63" s="270">
        <f>B③_予算仕訳!K166</f>
        <v>233</v>
      </c>
      <c r="K63" s="271"/>
      <c r="L63" s="272"/>
      <c r="M63" s="288"/>
      <c r="N63" s="289"/>
      <c r="O63" s="288">
        <f t="shared" si="3"/>
        <v>1584</v>
      </c>
      <c r="P63" s="296"/>
      <c r="Q63" s="290" t="s">
        <v>412</v>
      </c>
      <c r="R63" s="291"/>
      <c r="S63" s="291"/>
      <c r="T63" s="292"/>
    </row>
    <row r="64" spans="3:20" ht="23" thickBot="1" x14ac:dyDescent="0.6">
      <c r="C64" s="72" t="s">
        <v>330</v>
      </c>
      <c r="D64" s="74" t="s">
        <v>416</v>
      </c>
      <c r="E64" s="72">
        <v>28</v>
      </c>
      <c r="G64" s="251" t="s">
        <v>421</v>
      </c>
      <c r="H64" s="252"/>
      <c r="I64" s="253"/>
      <c r="J64" s="270">
        <f>B③_予算仕訳!K168</f>
        <v>256</v>
      </c>
      <c r="K64" s="271"/>
      <c r="L64" s="272"/>
      <c r="M64" s="288"/>
      <c r="N64" s="289"/>
      <c r="O64" s="288">
        <f t="shared" si="3"/>
        <v>1840</v>
      </c>
      <c r="P64" s="296"/>
      <c r="Q64" s="290" t="s">
        <v>412</v>
      </c>
      <c r="R64" s="291"/>
      <c r="S64" s="291"/>
      <c r="T64" s="292"/>
    </row>
    <row r="65" spans="2:20" ht="23" thickBot="1" x14ac:dyDescent="0.6">
      <c r="C65" s="72" t="s">
        <v>331</v>
      </c>
      <c r="D65" s="74" t="s">
        <v>423</v>
      </c>
      <c r="E65" s="72">
        <v>31</v>
      </c>
      <c r="G65" s="251" t="s">
        <v>421</v>
      </c>
      <c r="H65" s="252"/>
      <c r="I65" s="253"/>
      <c r="J65" s="270">
        <f>B③_予算仕訳!K170</f>
        <v>281</v>
      </c>
      <c r="K65" s="271"/>
      <c r="L65" s="272"/>
      <c r="M65" s="288"/>
      <c r="N65" s="289"/>
      <c r="O65" s="288">
        <f t="shared" si="3"/>
        <v>2121</v>
      </c>
      <c r="P65" s="296"/>
      <c r="Q65" s="290" t="s">
        <v>412</v>
      </c>
      <c r="R65" s="291"/>
      <c r="S65" s="291"/>
      <c r="T65" s="292"/>
    </row>
    <row r="67" spans="2:20" ht="22.5" x14ac:dyDescent="0.55000000000000004">
      <c r="C67" s="104" t="s">
        <v>424</v>
      </c>
    </row>
    <row r="68" spans="2:20" ht="18" thickBot="1" x14ac:dyDescent="0.6"/>
    <row r="69" spans="2:20" ht="29" thickBot="1" x14ac:dyDescent="0.6">
      <c r="C69" s="190" t="s">
        <v>484</v>
      </c>
      <c r="D69" s="192"/>
      <c r="E69" s="192"/>
      <c r="F69" s="192"/>
      <c r="G69" s="192"/>
      <c r="H69" s="192"/>
      <c r="I69" s="192"/>
      <c r="J69" s="192"/>
      <c r="K69" s="192"/>
      <c r="L69" s="191"/>
    </row>
    <row r="71" spans="2:20" ht="23" thickBot="1" x14ac:dyDescent="0.6">
      <c r="C71" s="75" t="s">
        <v>24</v>
      </c>
    </row>
    <row r="72" spans="2:20" ht="23" thickBot="1" x14ac:dyDescent="0.6">
      <c r="C72" s="256" t="s">
        <v>485</v>
      </c>
      <c r="D72" s="257"/>
      <c r="E72" s="257"/>
      <c r="F72" s="257"/>
      <c r="G72" s="257"/>
      <c r="H72" s="257"/>
      <c r="I72" s="257"/>
      <c r="J72" s="257"/>
      <c r="K72" s="257"/>
      <c r="L72" s="257"/>
      <c r="M72" s="257"/>
      <c r="N72" s="257"/>
      <c r="O72" s="257"/>
      <c r="P72" s="257"/>
      <c r="Q72" s="257"/>
      <c r="R72" s="257"/>
      <c r="S72" s="257"/>
      <c r="T72" s="258"/>
    </row>
    <row r="74" spans="2:20" ht="18" thickBot="1" x14ac:dyDescent="0.6"/>
    <row r="75" spans="2:20" ht="23" thickBot="1" x14ac:dyDescent="0.6">
      <c r="C75" s="248" t="s">
        <v>309</v>
      </c>
      <c r="D75" s="249"/>
      <c r="E75" s="250"/>
      <c r="G75" s="248" t="s">
        <v>310</v>
      </c>
      <c r="H75" s="249"/>
      <c r="I75" s="249"/>
      <c r="J75" s="249"/>
      <c r="K75" s="249"/>
      <c r="L75" s="250"/>
      <c r="M75" s="248" t="s">
        <v>311</v>
      </c>
      <c r="N75" s="249"/>
      <c r="O75" s="249"/>
      <c r="P75" s="250"/>
    </row>
    <row r="76" spans="2:20" ht="23" thickBot="1" x14ac:dyDescent="0.6">
      <c r="C76" s="86" t="s">
        <v>312</v>
      </c>
      <c r="D76" s="74" t="s">
        <v>486</v>
      </c>
      <c r="E76" s="86" t="s">
        <v>314</v>
      </c>
      <c r="G76" s="248" t="s">
        <v>315</v>
      </c>
      <c r="H76" s="249"/>
      <c r="I76" s="250"/>
      <c r="J76" s="278" t="s">
        <v>439</v>
      </c>
      <c r="K76" s="279"/>
      <c r="L76" s="280"/>
      <c r="M76" s="248" t="s">
        <v>315</v>
      </c>
      <c r="N76" s="250"/>
      <c r="O76" s="248" t="s">
        <v>439</v>
      </c>
      <c r="P76" s="250"/>
    </row>
    <row r="77" spans="2:20" ht="18" thickBot="1" x14ac:dyDescent="0.6"/>
    <row r="78" spans="2:20" ht="23" thickBot="1" x14ac:dyDescent="0.6">
      <c r="B78" s="72" t="s">
        <v>487</v>
      </c>
      <c r="C78" s="72">
        <v>4</v>
      </c>
      <c r="D78" s="74" t="s">
        <v>486</v>
      </c>
      <c r="E78" s="72">
        <v>30</v>
      </c>
      <c r="G78" s="273" t="s">
        <v>488</v>
      </c>
      <c r="H78" s="274"/>
      <c r="I78" s="275"/>
      <c r="J78" s="285">
        <f>M28</f>
        <v>9500</v>
      </c>
      <c r="K78" s="286"/>
      <c r="L78" s="287"/>
      <c r="M78" s="341" t="s">
        <v>489</v>
      </c>
      <c r="N78" s="342"/>
      <c r="O78" s="288">
        <f>J78</f>
        <v>9500</v>
      </c>
      <c r="P78" s="300"/>
    </row>
    <row r="79" spans="2:20" ht="23" thickBot="1" x14ac:dyDescent="0.6">
      <c r="B79" s="72" t="s">
        <v>487</v>
      </c>
      <c r="C79" s="72">
        <f>C78+1</f>
        <v>5</v>
      </c>
      <c r="D79" s="74" t="s">
        <v>486</v>
      </c>
      <c r="E79" s="72">
        <v>31</v>
      </c>
      <c r="G79" s="273" t="s">
        <v>488</v>
      </c>
      <c r="H79" s="274"/>
      <c r="I79" s="275"/>
      <c r="J79" s="285">
        <f t="shared" ref="J79:J89" si="4">M29</f>
        <v>10450</v>
      </c>
      <c r="K79" s="286"/>
      <c r="L79" s="287"/>
      <c r="M79" s="341" t="s">
        <v>489</v>
      </c>
      <c r="N79" s="342"/>
      <c r="O79" s="288">
        <f>J79</f>
        <v>10450</v>
      </c>
      <c r="P79" s="300"/>
    </row>
    <row r="80" spans="2:20" ht="23" thickBot="1" x14ac:dyDescent="0.6">
      <c r="B80" s="72" t="s">
        <v>487</v>
      </c>
      <c r="C80" s="72">
        <f>C79+1</f>
        <v>6</v>
      </c>
      <c r="D80" s="74" t="s">
        <v>486</v>
      </c>
      <c r="E80" s="72">
        <v>30</v>
      </c>
      <c r="G80" s="273" t="s">
        <v>488</v>
      </c>
      <c r="H80" s="274"/>
      <c r="I80" s="275"/>
      <c r="J80" s="285">
        <f t="shared" si="4"/>
        <v>11495</v>
      </c>
      <c r="K80" s="286"/>
      <c r="L80" s="287"/>
      <c r="M80" s="341" t="s">
        <v>489</v>
      </c>
      <c r="N80" s="342"/>
      <c r="O80" s="288">
        <f>J80</f>
        <v>11495</v>
      </c>
      <c r="P80" s="300"/>
    </row>
    <row r="81" spans="2:20" ht="23" thickBot="1" x14ac:dyDescent="0.6">
      <c r="B81" s="72" t="s">
        <v>487</v>
      </c>
      <c r="C81" s="72">
        <f t="shared" ref="C81:C86" si="5">C80+1</f>
        <v>7</v>
      </c>
      <c r="D81" s="74" t="s">
        <v>486</v>
      </c>
      <c r="E81" s="72">
        <v>31</v>
      </c>
      <c r="G81" s="273" t="s">
        <v>488</v>
      </c>
      <c r="H81" s="274"/>
      <c r="I81" s="275"/>
      <c r="J81" s="285">
        <f t="shared" si="4"/>
        <v>12635</v>
      </c>
      <c r="K81" s="286"/>
      <c r="L81" s="287"/>
      <c r="M81" s="341" t="s">
        <v>489</v>
      </c>
      <c r="N81" s="342"/>
      <c r="O81" s="288">
        <f t="shared" ref="O81:O89" si="6">J81</f>
        <v>12635</v>
      </c>
      <c r="P81" s="300"/>
    </row>
    <row r="82" spans="2:20" ht="23" thickBot="1" x14ac:dyDescent="0.6">
      <c r="B82" s="72" t="s">
        <v>487</v>
      </c>
      <c r="C82" s="72">
        <f t="shared" si="5"/>
        <v>8</v>
      </c>
      <c r="D82" s="74" t="s">
        <v>490</v>
      </c>
      <c r="E82" s="72">
        <v>31</v>
      </c>
      <c r="G82" s="273" t="s">
        <v>488</v>
      </c>
      <c r="H82" s="274"/>
      <c r="I82" s="275"/>
      <c r="J82" s="285">
        <f t="shared" si="4"/>
        <v>13870</v>
      </c>
      <c r="K82" s="286"/>
      <c r="L82" s="287"/>
      <c r="M82" s="341" t="s">
        <v>489</v>
      </c>
      <c r="N82" s="342"/>
      <c r="O82" s="288">
        <f t="shared" si="6"/>
        <v>13870</v>
      </c>
      <c r="P82" s="300"/>
    </row>
    <row r="83" spans="2:20" ht="23" thickBot="1" x14ac:dyDescent="0.6">
      <c r="B83" s="72" t="s">
        <v>487</v>
      </c>
      <c r="C83" s="72">
        <f t="shared" si="5"/>
        <v>9</v>
      </c>
      <c r="D83" s="74" t="s">
        <v>486</v>
      </c>
      <c r="E83" s="72">
        <v>30</v>
      </c>
      <c r="G83" s="273" t="s">
        <v>488</v>
      </c>
      <c r="H83" s="274"/>
      <c r="I83" s="275"/>
      <c r="J83" s="285">
        <f t="shared" si="4"/>
        <v>15200</v>
      </c>
      <c r="K83" s="286"/>
      <c r="L83" s="287"/>
      <c r="M83" s="341" t="s">
        <v>489</v>
      </c>
      <c r="N83" s="342"/>
      <c r="O83" s="288">
        <f t="shared" si="6"/>
        <v>15200</v>
      </c>
      <c r="P83" s="300"/>
    </row>
    <row r="84" spans="2:20" ht="23" thickBot="1" x14ac:dyDescent="0.6">
      <c r="B84" s="72" t="s">
        <v>487</v>
      </c>
      <c r="C84" s="72">
        <f t="shared" si="5"/>
        <v>10</v>
      </c>
      <c r="D84" s="74" t="s">
        <v>490</v>
      </c>
      <c r="E84" s="72">
        <v>31</v>
      </c>
      <c r="G84" s="273" t="s">
        <v>488</v>
      </c>
      <c r="H84" s="274"/>
      <c r="I84" s="275"/>
      <c r="J84" s="285">
        <f t="shared" si="4"/>
        <v>16720</v>
      </c>
      <c r="K84" s="286"/>
      <c r="L84" s="287"/>
      <c r="M84" s="341" t="s">
        <v>489</v>
      </c>
      <c r="N84" s="342"/>
      <c r="O84" s="288">
        <f t="shared" si="6"/>
        <v>16720</v>
      </c>
      <c r="P84" s="300"/>
    </row>
    <row r="85" spans="2:20" ht="23" thickBot="1" x14ac:dyDescent="0.6">
      <c r="B85" s="72" t="s">
        <v>487</v>
      </c>
      <c r="C85" s="72">
        <f t="shared" si="5"/>
        <v>11</v>
      </c>
      <c r="D85" s="74" t="s">
        <v>491</v>
      </c>
      <c r="E85" s="72">
        <v>30</v>
      </c>
      <c r="G85" s="273" t="s">
        <v>488</v>
      </c>
      <c r="H85" s="274"/>
      <c r="I85" s="275"/>
      <c r="J85" s="285">
        <f t="shared" si="4"/>
        <v>18335</v>
      </c>
      <c r="K85" s="286"/>
      <c r="L85" s="287"/>
      <c r="M85" s="341" t="s">
        <v>489</v>
      </c>
      <c r="N85" s="342"/>
      <c r="O85" s="288">
        <f t="shared" si="6"/>
        <v>18335</v>
      </c>
      <c r="P85" s="300"/>
    </row>
    <row r="86" spans="2:20" ht="23" thickBot="1" x14ac:dyDescent="0.6">
      <c r="B86" s="72" t="s">
        <v>487</v>
      </c>
      <c r="C86" s="72">
        <f t="shared" si="5"/>
        <v>12</v>
      </c>
      <c r="D86" s="74" t="s">
        <v>486</v>
      </c>
      <c r="E86" s="72">
        <v>31</v>
      </c>
      <c r="G86" s="273" t="s">
        <v>488</v>
      </c>
      <c r="H86" s="274"/>
      <c r="I86" s="275"/>
      <c r="J86" s="285">
        <f t="shared" si="4"/>
        <v>20140</v>
      </c>
      <c r="K86" s="286"/>
      <c r="L86" s="287"/>
      <c r="M86" s="341" t="s">
        <v>489</v>
      </c>
      <c r="N86" s="342"/>
      <c r="O86" s="288">
        <f t="shared" si="6"/>
        <v>20140</v>
      </c>
      <c r="P86" s="300"/>
    </row>
    <row r="87" spans="2:20" ht="23" thickBot="1" x14ac:dyDescent="0.6">
      <c r="B87" s="72" t="s">
        <v>487</v>
      </c>
      <c r="C87" s="72" t="s">
        <v>327</v>
      </c>
      <c r="D87" s="74" t="s">
        <v>492</v>
      </c>
      <c r="E87" s="72">
        <v>31</v>
      </c>
      <c r="G87" s="273" t="s">
        <v>488</v>
      </c>
      <c r="H87" s="274"/>
      <c r="I87" s="275"/>
      <c r="J87" s="285">
        <f t="shared" si="4"/>
        <v>22135</v>
      </c>
      <c r="K87" s="286"/>
      <c r="L87" s="287"/>
      <c r="M87" s="341" t="s">
        <v>489</v>
      </c>
      <c r="N87" s="342"/>
      <c r="O87" s="288">
        <f t="shared" si="6"/>
        <v>22135</v>
      </c>
      <c r="P87" s="300"/>
    </row>
    <row r="88" spans="2:20" ht="23" thickBot="1" x14ac:dyDescent="0.6">
      <c r="B88" s="72" t="s">
        <v>487</v>
      </c>
      <c r="C88" s="72" t="s">
        <v>493</v>
      </c>
      <c r="D88" s="74" t="s">
        <v>491</v>
      </c>
      <c r="E88" s="72">
        <v>28</v>
      </c>
      <c r="G88" s="273" t="s">
        <v>488</v>
      </c>
      <c r="H88" s="274"/>
      <c r="I88" s="275"/>
      <c r="J88" s="285">
        <f t="shared" si="4"/>
        <v>24320</v>
      </c>
      <c r="K88" s="286"/>
      <c r="L88" s="287"/>
      <c r="M88" s="341" t="s">
        <v>489</v>
      </c>
      <c r="N88" s="342"/>
      <c r="O88" s="288">
        <f t="shared" si="6"/>
        <v>24320</v>
      </c>
      <c r="P88" s="300"/>
    </row>
    <row r="89" spans="2:20" ht="23" thickBot="1" x14ac:dyDescent="0.6">
      <c r="B89" s="72" t="s">
        <v>487</v>
      </c>
      <c r="C89" s="72" t="s">
        <v>331</v>
      </c>
      <c r="D89" s="74" t="s">
        <v>490</v>
      </c>
      <c r="E89" s="72">
        <v>31</v>
      </c>
      <c r="G89" s="273" t="s">
        <v>488</v>
      </c>
      <c r="H89" s="274"/>
      <c r="I89" s="275"/>
      <c r="J89" s="285">
        <f t="shared" si="4"/>
        <v>26695</v>
      </c>
      <c r="K89" s="286"/>
      <c r="L89" s="287"/>
      <c r="M89" s="341" t="s">
        <v>489</v>
      </c>
      <c r="N89" s="342"/>
      <c r="O89" s="288">
        <f t="shared" si="6"/>
        <v>26695</v>
      </c>
      <c r="P89" s="300"/>
    </row>
    <row r="92" spans="2:20" ht="23" thickBot="1" x14ac:dyDescent="0.6">
      <c r="C92" s="75" t="s">
        <v>24</v>
      </c>
    </row>
    <row r="93" spans="2:20" ht="23" thickBot="1" x14ac:dyDescent="0.6">
      <c r="C93" s="256" t="s">
        <v>494</v>
      </c>
      <c r="D93" s="257"/>
      <c r="E93" s="257"/>
      <c r="F93" s="257"/>
      <c r="G93" s="257"/>
      <c r="H93" s="257"/>
      <c r="I93" s="257"/>
      <c r="J93" s="257"/>
      <c r="K93" s="257"/>
      <c r="L93" s="257"/>
      <c r="M93" s="257"/>
      <c r="N93" s="257"/>
      <c r="O93" s="257"/>
      <c r="P93" s="257"/>
      <c r="Q93" s="257"/>
      <c r="R93" s="257"/>
      <c r="S93" s="257"/>
      <c r="T93" s="258"/>
    </row>
    <row r="95" spans="2:20" ht="18" thickBot="1" x14ac:dyDescent="0.6"/>
    <row r="96" spans="2:20" ht="23" thickBot="1" x14ac:dyDescent="0.6">
      <c r="C96" s="248" t="s">
        <v>402</v>
      </c>
      <c r="D96" s="249"/>
      <c r="E96" s="250"/>
      <c r="G96" s="308" t="s">
        <v>403</v>
      </c>
      <c r="H96" s="309"/>
      <c r="I96" s="309"/>
      <c r="J96" s="309"/>
      <c r="K96" s="309"/>
      <c r="L96" s="310"/>
    </row>
    <row r="97" spans="3:23" ht="18" thickBot="1" x14ac:dyDescent="0.6"/>
    <row r="98" spans="3:23" ht="23" thickBot="1" x14ac:dyDescent="0.6">
      <c r="C98" s="248" t="s">
        <v>247</v>
      </c>
      <c r="D98" s="249"/>
      <c r="E98" s="250"/>
      <c r="G98" s="308" t="s">
        <v>495</v>
      </c>
      <c r="H98" s="309"/>
      <c r="I98" s="309"/>
      <c r="J98" s="309"/>
      <c r="K98" s="309"/>
      <c r="L98" s="310"/>
    </row>
    <row r="99" spans="3:23" ht="18" thickBot="1" x14ac:dyDescent="0.6"/>
    <row r="100" spans="3:23" ht="23" thickBot="1" x14ac:dyDescent="0.6">
      <c r="C100" s="248" t="s">
        <v>315</v>
      </c>
      <c r="D100" s="249"/>
      <c r="E100" s="250"/>
      <c r="G100" s="311" t="s">
        <v>227</v>
      </c>
      <c r="H100" s="312"/>
      <c r="I100" s="312"/>
      <c r="J100" s="312"/>
      <c r="K100" s="312"/>
      <c r="L100" s="313"/>
    </row>
    <row r="101" spans="3:23" ht="18" thickBot="1" x14ac:dyDescent="0.6"/>
    <row r="102" spans="3:23" ht="23" thickBot="1" x14ac:dyDescent="0.6">
      <c r="C102" s="248" t="s">
        <v>282</v>
      </c>
      <c r="D102" s="249"/>
      <c r="E102" s="250"/>
      <c r="G102" s="308" t="s">
        <v>405</v>
      </c>
      <c r="H102" s="309"/>
      <c r="I102" s="309"/>
      <c r="J102" s="309"/>
      <c r="K102" s="309"/>
      <c r="L102" s="310"/>
      <c r="W102" s="122" t="s">
        <v>539</v>
      </c>
    </row>
    <row r="103" spans="3:23" ht="19.5" thickBot="1" x14ac:dyDescent="0.6">
      <c r="W103" s="121" t="s">
        <v>540</v>
      </c>
    </row>
    <row r="104" spans="3:23" ht="23" thickBot="1" x14ac:dyDescent="0.6">
      <c r="C104" s="248" t="s">
        <v>406</v>
      </c>
      <c r="D104" s="249"/>
      <c r="E104" s="250"/>
      <c r="G104" s="248" t="s">
        <v>407</v>
      </c>
      <c r="H104" s="249"/>
      <c r="I104" s="250"/>
      <c r="J104" s="293" t="s">
        <v>408</v>
      </c>
      <c r="K104" s="294"/>
      <c r="L104" s="295"/>
      <c r="M104" s="248" t="s">
        <v>405</v>
      </c>
      <c r="N104" s="250"/>
      <c r="O104" s="248" t="s">
        <v>409</v>
      </c>
      <c r="P104" s="249"/>
      <c r="Q104" s="305" t="s">
        <v>410</v>
      </c>
      <c r="R104" s="306"/>
      <c r="S104" s="306"/>
      <c r="T104" s="307"/>
      <c r="V104" s="72" t="s">
        <v>527</v>
      </c>
      <c r="W104" s="72" t="s">
        <v>528</v>
      </c>
    </row>
    <row r="105" spans="3:23" ht="23" thickBot="1" x14ac:dyDescent="0.6">
      <c r="C105" s="72">
        <v>4</v>
      </c>
      <c r="D105" s="74" t="s">
        <v>496</v>
      </c>
      <c r="E105" s="72">
        <v>1</v>
      </c>
      <c r="G105" s="248"/>
      <c r="H105" s="249"/>
      <c r="I105" s="250"/>
      <c r="J105" s="293"/>
      <c r="K105" s="294"/>
      <c r="L105" s="295"/>
      <c r="M105" s="288"/>
      <c r="N105" s="289"/>
      <c r="O105" s="318">
        <f>B①_1_期首BS等残高取込!J43</f>
        <v>0</v>
      </c>
      <c r="P105" s="340"/>
      <c r="Q105" s="326" t="s">
        <v>513</v>
      </c>
      <c r="R105" s="327"/>
      <c r="S105" s="327"/>
      <c r="T105" s="328"/>
      <c r="U105" s="72" t="s">
        <v>525</v>
      </c>
      <c r="V105" s="120">
        <f>O105</f>
        <v>0</v>
      </c>
    </row>
    <row r="106" spans="3:23" ht="23" thickBot="1" x14ac:dyDescent="0.6">
      <c r="C106" s="72">
        <v>4</v>
      </c>
      <c r="D106" s="74" t="s">
        <v>497</v>
      </c>
      <c r="E106" s="72">
        <v>30</v>
      </c>
      <c r="G106" s="248" t="s">
        <v>498</v>
      </c>
      <c r="H106" s="249"/>
      <c r="I106" s="250"/>
      <c r="J106" s="293"/>
      <c r="K106" s="294"/>
      <c r="L106" s="295"/>
      <c r="M106" s="270">
        <f>J78</f>
        <v>9500</v>
      </c>
      <c r="N106" s="314"/>
      <c r="O106" s="288">
        <f t="shared" ref="O106:O117" si="7">O105+M106-J106</f>
        <v>9500</v>
      </c>
      <c r="P106" s="296"/>
      <c r="Q106" s="273" t="s">
        <v>499</v>
      </c>
      <c r="R106" s="274"/>
      <c r="S106" s="274"/>
      <c r="T106" s="275"/>
      <c r="U106" s="72" t="s">
        <v>524</v>
      </c>
      <c r="V106" s="120">
        <f>O106</f>
        <v>9500</v>
      </c>
      <c r="W106" s="120">
        <f>V106-V105</f>
        <v>9500</v>
      </c>
    </row>
    <row r="107" spans="3:23" ht="23" thickBot="1" x14ac:dyDescent="0.6">
      <c r="C107" s="72">
        <f t="shared" ref="C107:C114" si="8">+C106+1</f>
        <v>5</v>
      </c>
      <c r="D107" s="74" t="s">
        <v>500</v>
      </c>
      <c r="E107" s="72">
        <v>31</v>
      </c>
      <c r="G107" s="248" t="s">
        <v>498</v>
      </c>
      <c r="H107" s="249"/>
      <c r="I107" s="250"/>
      <c r="J107" s="293"/>
      <c r="K107" s="294"/>
      <c r="L107" s="295"/>
      <c r="M107" s="270">
        <f t="shared" ref="M107:M117" si="9">J79</f>
        <v>10450</v>
      </c>
      <c r="N107" s="314"/>
      <c r="O107" s="288">
        <f t="shared" si="7"/>
        <v>19950</v>
      </c>
      <c r="P107" s="296"/>
      <c r="Q107" s="273" t="s">
        <v>499</v>
      </c>
      <c r="R107" s="274"/>
      <c r="S107" s="274"/>
      <c r="T107" s="275"/>
      <c r="U107" s="72" t="s">
        <v>526</v>
      </c>
      <c r="V107" s="120">
        <f>O107</f>
        <v>19950</v>
      </c>
      <c r="W107" s="120">
        <f>V107-V106</f>
        <v>10450</v>
      </c>
    </row>
    <row r="108" spans="3:23" ht="23" thickBot="1" x14ac:dyDescent="0.6">
      <c r="C108" s="72">
        <f t="shared" si="8"/>
        <v>6</v>
      </c>
      <c r="D108" s="74" t="s">
        <v>497</v>
      </c>
      <c r="E108" s="72">
        <v>30</v>
      </c>
      <c r="G108" s="248" t="s">
        <v>498</v>
      </c>
      <c r="H108" s="249"/>
      <c r="I108" s="250"/>
      <c r="J108" s="293"/>
      <c r="K108" s="294"/>
      <c r="L108" s="295"/>
      <c r="M108" s="270">
        <f t="shared" si="9"/>
        <v>11495</v>
      </c>
      <c r="N108" s="314"/>
      <c r="O108" s="288">
        <f t="shared" si="7"/>
        <v>31445</v>
      </c>
      <c r="P108" s="296"/>
      <c r="Q108" s="273" t="s">
        <v>499</v>
      </c>
      <c r="R108" s="274"/>
      <c r="S108" s="274"/>
      <c r="T108" s="275"/>
      <c r="U108" s="72" t="s">
        <v>529</v>
      </c>
      <c r="V108" s="120">
        <f t="shared" ref="V108:V117" si="10">O108</f>
        <v>31445</v>
      </c>
      <c r="W108" s="120">
        <f t="shared" ref="W108:W117" si="11">V108-V107</f>
        <v>11495</v>
      </c>
    </row>
    <row r="109" spans="3:23" ht="23" thickBot="1" x14ac:dyDescent="0.6">
      <c r="C109" s="72">
        <f t="shared" si="8"/>
        <v>7</v>
      </c>
      <c r="D109" s="74" t="s">
        <v>497</v>
      </c>
      <c r="E109" s="72">
        <v>31</v>
      </c>
      <c r="G109" s="248" t="s">
        <v>498</v>
      </c>
      <c r="H109" s="249"/>
      <c r="I109" s="250"/>
      <c r="J109" s="293"/>
      <c r="K109" s="294"/>
      <c r="L109" s="295"/>
      <c r="M109" s="270">
        <f t="shared" si="9"/>
        <v>12635</v>
      </c>
      <c r="N109" s="314"/>
      <c r="O109" s="288">
        <f t="shared" si="7"/>
        <v>44080</v>
      </c>
      <c r="P109" s="296"/>
      <c r="Q109" s="273" t="s">
        <v>499</v>
      </c>
      <c r="R109" s="274"/>
      <c r="S109" s="274"/>
      <c r="T109" s="275"/>
      <c r="U109" s="72" t="s">
        <v>530</v>
      </c>
      <c r="V109" s="120">
        <f t="shared" si="10"/>
        <v>44080</v>
      </c>
      <c r="W109" s="120">
        <f t="shared" si="11"/>
        <v>12635</v>
      </c>
    </row>
    <row r="110" spans="3:23" ht="23" thickBot="1" x14ac:dyDescent="0.6">
      <c r="C110" s="72">
        <f t="shared" si="8"/>
        <v>8</v>
      </c>
      <c r="D110" s="74" t="s">
        <v>501</v>
      </c>
      <c r="E110" s="72">
        <v>31</v>
      </c>
      <c r="G110" s="248" t="s">
        <v>498</v>
      </c>
      <c r="H110" s="249"/>
      <c r="I110" s="250"/>
      <c r="J110" s="293"/>
      <c r="K110" s="294"/>
      <c r="L110" s="295"/>
      <c r="M110" s="270">
        <f t="shared" si="9"/>
        <v>13870</v>
      </c>
      <c r="N110" s="314"/>
      <c r="O110" s="288">
        <f t="shared" si="7"/>
        <v>57950</v>
      </c>
      <c r="P110" s="296"/>
      <c r="Q110" s="273" t="s">
        <v>499</v>
      </c>
      <c r="R110" s="274"/>
      <c r="S110" s="274"/>
      <c r="T110" s="275"/>
      <c r="U110" s="72" t="s">
        <v>531</v>
      </c>
      <c r="V110" s="120">
        <f t="shared" si="10"/>
        <v>57950</v>
      </c>
      <c r="W110" s="120">
        <f t="shared" si="11"/>
        <v>13870</v>
      </c>
    </row>
    <row r="111" spans="3:23" ht="23" thickBot="1" x14ac:dyDescent="0.6">
      <c r="C111" s="72">
        <f t="shared" si="8"/>
        <v>9</v>
      </c>
      <c r="D111" s="74" t="s">
        <v>491</v>
      </c>
      <c r="E111" s="72">
        <v>30</v>
      </c>
      <c r="G111" s="248" t="s">
        <v>498</v>
      </c>
      <c r="H111" s="249"/>
      <c r="I111" s="250"/>
      <c r="J111" s="293"/>
      <c r="K111" s="294"/>
      <c r="L111" s="295"/>
      <c r="M111" s="270">
        <f t="shared" si="9"/>
        <v>15200</v>
      </c>
      <c r="N111" s="314"/>
      <c r="O111" s="288">
        <f t="shared" si="7"/>
        <v>73150</v>
      </c>
      <c r="P111" s="296"/>
      <c r="Q111" s="273" t="s">
        <v>499</v>
      </c>
      <c r="R111" s="274"/>
      <c r="S111" s="274"/>
      <c r="T111" s="275"/>
      <c r="U111" s="72" t="s">
        <v>532</v>
      </c>
      <c r="V111" s="120">
        <f t="shared" si="10"/>
        <v>73150</v>
      </c>
      <c r="W111" s="120">
        <f t="shared" si="11"/>
        <v>15200</v>
      </c>
    </row>
    <row r="112" spans="3:23" ht="23" thickBot="1" x14ac:dyDescent="0.6">
      <c r="C112" s="72">
        <f t="shared" si="8"/>
        <v>10</v>
      </c>
      <c r="D112" s="74" t="s">
        <v>501</v>
      </c>
      <c r="E112" s="72">
        <v>31</v>
      </c>
      <c r="G112" s="248" t="s">
        <v>498</v>
      </c>
      <c r="H112" s="249"/>
      <c r="I112" s="250"/>
      <c r="J112" s="293"/>
      <c r="K112" s="294"/>
      <c r="L112" s="295"/>
      <c r="M112" s="270">
        <f t="shared" si="9"/>
        <v>16720</v>
      </c>
      <c r="N112" s="314"/>
      <c r="O112" s="288">
        <f t="shared" si="7"/>
        <v>89870</v>
      </c>
      <c r="P112" s="296"/>
      <c r="Q112" s="273" t="s">
        <v>499</v>
      </c>
      <c r="R112" s="274"/>
      <c r="S112" s="274"/>
      <c r="T112" s="275"/>
      <c r="U112" s="72" t="s">
        <v>533</v>
      </c>
      <c r="V112" s="120">
        <f t="shared" si="10"/>
        <v>89870</v>
      </c>
      <c r="W112" s="120">
        <f t="shared" si="11"/>
        <v>16720</v>
      </c>
    </row>
    <row r="113" spans="3:23" ht="23" thickBot="1" x14ac:dyDescent="0.6">
      <c r="C113" s="72">
        <f t="shared" si="8"/>
        <v>11</v>
      </c>
      <c r="D113" s="74" t="s">
        <v>502</v>
      </c>
      <c r="E113" s="72">
        <v>30</v>
      </c>
      <c r="G113" s="248" t="s">
        <v>498</v>
      </c>
      <c r="H113" s="249"/>
      <c r="I113" s="250"/>
      <c r="J113" s="293"/>
      <c r="K113" s="294"/>
      <c r="L113" s="295"/>
      <c r="M113" s="270">
        <f t="shared" si="9"/>
        <v>18335</v>
      </c>
      <c r="N113" s="314"/>
      <c r="O113" s="288">
        <f t="shared" si="7"/>
        <v>108205</v>
      </c>
      <c r="P113" s="296"/>
      <c r="Q113" s="273" t="s">
        <v>499</v>
      </c>
      <c r="R113" s="274"/>
      <c r="S113" s="274"/>
      <c r="T113" s="275"/>
      <c r="U113" s="72" t="s">
        <v>534</v>
      </c>
      <c r="V113" s="120">
        <f t="shared" si="10"/>
        <v>108205</v>
      </c>
      <c r="W113" s="120">
        <f t="shared" si="11"/>
        <v>18335</v>
      </c>
    </row>
    <row r="114" spans="3:23" ht="23" thickBot="1" x14ac:dyDescent="0.6">
      <c r="C114" s="72">
        <f t="shared" si="8"/>
        <v>12</v>
      </c>
      <c r="D114" s="74" t="s">
        <v>502</v>
      </c>
      <c r="E114" s="72">
        <v>31</v>
      </c>
      <c r="G114" s="248" t="s">
        <v>498</v>
      </c>
      <c r="H114" s="249"/>
      <c r="I114" s="250"/>
      <c r="J114" s="293"/>
      <c r="K114" s="294"/>
      <c r="L114" s="295"/>
      <c r="M114" s="270">
        <f t="shared" si="9"/>
        <v>20140</v>
      </c>
      <c r="N114" s="314"/>
      <c r="O114" s="288">
        <f t="shared" si="7"/>
        <v>128345</v>
      </c>
      <c r="P114" s="296"/>
      <c r="Q114" s="273" t="s">
        <v>499</v>
      </c>
      <c r="R114" s="274"/>
      <c r="S114" s="274"/>
      <c r="T114" s="275"/>
      <c r="U114" s="72" t="s">
        <v>535</v>
      </c>
      <c r="V114" s="120">
        <f t="shared" si="10"/>
        <v>128345</v>
      </c>
      <c r="W114" s="120">
        <f t="shared" si="11"/>
        <v>20140</v>
      </c>
    </row>
    <row r="115" spans="3:23" ht="23" thickBot="1" x14ac:dyDescent="0.6">
      <c r="C115" s="72" t="s">
        <v>327</v>
      </c>
      <c r="D115" s="74" t="s">
        <v>502</v>
      </c>
      <c r="E115" s="72">
        <v>31</v>
      </c>
      <c r="G115" s="248" t="s">
        <v>498</v>
      </c>
      <c r="H115" s="249"/>
      <c r="I115" s="250"/>
      <c r="J115" s="293"/>
      <c r="K115" s="294"/>
      <c r="L115" s="295"/>
      <c r="M115" s="270">
        <f t="shared" si="9"/>
        <v>22135</v>
      </c>
      <c r="N115" s="314"/>
      <c r="O115" s="288">
        <f t="shared" si="7"/>
        <v>150480</v>
      </c>
      <c r="P115" s="296"/>
      <c r="Q115" s="273" t="s">
        <v>499</v>
      </c>
      <c r="R115" s="274"/>
      <c r="S115" s="274"/>
      <c r="T115" s="275"/>
      <c r="U115" s="72" t="s">
        <v>536</v>
      </c>
      <c r="V115" s="120">
        <f t="shared" si="10"/>
        <v>150480</v>
      </c>
      <c r="W115" s="120">
        <f t="shared" si="11"/>
        <v>22135</v>
      </c>
    </row>
    <row r="116" spans="3:23" ht="23" thickBot="1" x14ac:dyDescent="0.6">
      <c r="C116" s="72" t="s">
        <v>330</v>
      </c>
      <c r="D116" s="74" t="s">
        <v>500</v>
      </c>
      <c r="E116" s="72">
        <v>28</v>
      </c>
      <c r="G116" s="248" t="s">
        <v>498</v>
      </c>
      <c r="H116" s="249"/>
      <c r="I116" s="250"/>
      <c r="J116" s="293"/>
      <c r="K116" s="294"/>
      <c r="L116" s="295"/>
      <c r="M116" s="270">
        <f t="shared" si="9"/>
        <v>24320</v>
      </c>
      <c r="N116" s="314"/>
      <c r="O116" s="288">
        <f t="shared" si="7"/>
        <v>174800</v>
      </c>
      <c r="P116" s="296"/>
      <c r="Q116" s="273" t="s">
        <v>499</v>
      </c>
      <c r="R116" s="274"/>
      <c r="S116" s="274"/>
      <c r="T116" s="275"/>
      <c r="U116" s="72" t="s">
        <v>537</v>
      </c>
      <c r="V116" s="120">
        <f t="shared" si="10"/>
        <v>174800</v>
      </c>
      <c r="W116" s="120">
        <f t="shared" si="11"/>
        <v>24320</v>
      </c>
    </row>
    <row r="117" spans="3:23" ht="23" thickBot="1" x14ac:dyDescent="0.6">
      <c r="C117" s="72" t="s">
        <v>331</v>
      </c>
      <c r="D117" s="74" t="s">
        <v>492</v>
      </c>
      <c r="E117" s="72">
        <v>31</v>
      </c>
      <c r="G117" s="248" t="s">
        <v>498</v>
      </c>
      <c r="H117" s="249"/>
      <c r="I117" s="250"/>
      <c r="J117" s="293"/>
      <c r="K117" s="294"/>
      <c r="L117" s="295"/>
      <c r="M117" s="270">
        <f t="shared" si="9"/>
        <v>26695</v>
      </c>
      <c r="N117" s="314"/>
      <c r="O117" s="288">
        <f t="shared" si="7"/>
        <v>201495</v>
      </c>
      <c r="P117" s="296"/>
      <c r="Q117" s="273" t="s">
        <v>499</v>
      </c>
      <c r="R117" s="274"/>
      <c r="S117" s="274"/>
      <c r="T117" s="275"/>
      <c r="U117" s="72" t="s">
        <v>538</v>
      </c>
      <c r="V117" s="120">
        <f t="shared" si="10"/>
        <v>201495</v>
      </c>
      <c r="W117" s="120">
        <f t="shared" si="11"/>
        <v>26695</v>
      </c>
    </row>
    <row r="118" spans="3:23" ht="23" thickBot="1" x14ac:dyDescent="0.6">
      <c r="V118" s="105" t="s">
        <v>545</v>
      </c>
      <c r="W118" s="120">
        <f>SUM(W94:W117)</f>
        <v>201495</v>
      </c>
    </row>
    <row r="119" spans="3:23" ht="23" thickBot="1" x14ac:dyDescent="0.6">
      <c r="V119" s="105" t="s">
        <v>546</v>
      </c>
      <c r="W119" s="120">
        <f>V105</f>
        <v>0</v>
      </c>
    </row>
    <row r="120" spans="3:23" ht="23" thickBot="1" x14ac:dyDescent="0.6">
      <c r="C120" s="75" t="s">
        <v>24</v>
      </c>
      <c r="V120" s="105" t="s">
        <v>547</v>
      </c>
      <c r="W120" s="120">
        <f>SUM(W118:W119)</f>
        <v>201495</v>
      </c>
    </row>
    <row r="121" spans="3:23" ht="23" thickBot="1" x14ac:dyDescent="0.6">
      <c r="C121" s="256" t="s">
        <v>503</v>
      </c>
      <c r="D121" s="257"/>
      <c r="E121" s="257"/>
      <c r="F121" s="257"/>
      <c r="G121" s="257"/>
      <c r="H121" s="257"/>
      <c r="I121" s="257"/>
      <c r="J121" s="257"/>
      <c r="K121" s="257"/>
      <c r="L121" s="257"/>
      <c r="M121" s="257"/>
      <c r="N121" s="257"/>
      <c r="O121" s="257"/>
      <c r="P121" s="257"/>
      <c r="Q121" s="257"/>
      <c r="R121" s="257"/>
      <c r="S121" s="257"/>
      <c r="T121" s="258"/>
      <c r="V121" s="105" t="s">
        <v>548</v>
      </c>
      <c r="W121" s="120">
        <f>O117-W120</f>
        <v>0</v>
      </c>
    </row>
    <row r="122" spans="3:23" ht="18" thickBot="1" x14ac:dyDescent="0.6"/>
    <row r="123" spans="3:23" ht="23" thickBot="1" x14ac:dyDescent="0.6">
      <c r="C123" s="248" t="s">
        <v>402</v>
      </c>
      <c r="D123" s="249"/>
      <c r="E123" s="250"/>
      <c r="G123" s="308" t="s">
        <v>403</v>
      </c>
      <c r="H123" s="309"/>
      <c r="I123" s="309"/>
      <c r="J123" s="309"/>
      <c r="K123" s="309"/>
      <c r="L123" s="310"/>
    </row>
    <row r="124" spans="3:23" ht="18" thickBot="1" x14ac:dyDescent="0.6"/>
    <row r="125" spans="3:23" ht="23" thickBot="1" x14ac:dyDescent="0.6">
      <c r="C125" s="248" t="s">
        <v>247</v>
      </c>
      <c r="D125" s="249"/>
      <c r="E125" s="250"/>
      <c r="G125" s="308" t="s">
        <v>495</v>
      </c>
      <c r="H125" s="309"/>
      <c r="I125" s="309"/>
      <c r="J125" s="309"/>
      <c r="K125" s="309"/>
      <c r="L125" s="310"/>
    </row>
    <row r="126" spans="3:23" ht="18" thickBot="1" x14ac:dyDescent="0.6"/>
    <row r="127" spans="3:23" ht="23" thickBot="1" x14ac:dyDescent="0.6">
      <c r="C127" s="248" t="s">
        <v>315</v>
      </c>
      <c r="D127" s="249"/>
      <c r="E127" s="250"/>
      <c r="G127" s="311" t="s">
        <v>109</v>
      </c>
      <c r="H127" s="312"/>
      <c r="I127" s="312"/>
      <c r="J127" s="312"/>
      <c r="K127" s="312"/>
      <c r="L127" s="313"/>
    </row>
    <row r="128" spans="3:23" ht="18" thickBot="1" x14ac:dyDescent="0.6"/>
    <row r="129" spans="3:23" ht="23" thickBot="1" x14ac:dyDescent="0.6">
      <c r="C129" s="248" t="s">
        <v>282</v>
      </c>
      <c r="D129" s="249"/>
      <c r="E129" s="250"/>
      <c r="G129" s="308" t="s">
        <v>405</v>
      </c>
      <c r="H129" s="309"/>
      <c r="I129" s="309"/>
      <c r="J129" s="309"/>
      <c r="K129" s="309"/>
      <c r="L129" s="310"/>
      <c r="W129" s="122" t="s">
        <v>539</v>
      </c>
    </row>
    <row r="130" spans="3:23" ht="19.5" thickBot="1" x14ac:dyDescent="0.6">
      <c r="W130" s="121" t="s">
        <v>540</v>
      </c>
    </row>
    <row r="131" spans="3:23" ht="23" thickBot="1" x14ac:dyDescent="0.6">
      <c r="C131" s="248" t="s">
        <v>406</v>
      </c>
      <c r="D131" s="249"/>
      <c r="E131" s="250"/>
      <c r="G131" s="248" t="s">
        <v>407</v>
      </c>
      <c r="H131" s="249"/>
      <c r="I131" s="250"/>
      <c r="J131" s="293" t="s">
        <v>408</v>
      </c>
      <c r="K131" s="294"/>
      <c r="L131" s="295"/>
      <c r="M131" s="248" t="s">
        <v>405</v>
      </c>
      <c r="N131" s="250"/>
      <c r="O131" s="248" t="s">
        <v>409</v>
      </c>
      <c r="P131" s="249"/>
      <c r="Q131" s="305" t="s">
        <v>410</v>
      </c>
      <c r="R131" s="306"/>
      <c r="S131" s="306"/>
      <c r="T131" s="307"/>
      <c r="V131" s="72" t="s">
        <v>527</v>
      </c>
      <c r="W131" s="72" t="s">
        <v>528</v>
      </c>
    </row>
    <row r="132" spans="3:23" ht="23" thickBot="1" x14ac:dyDescent="0.6">
      <c r="C132" s="72">
        <v>4</v>
      </c>
      <c r="D132" s="74" t="s">
        <v>497</v>
      </c>
      <c r="E132" s="72">
        <v>1</v>
      </c>
      <c r="G132" s="248"/>
      <c r="H132" s="249"/>
      <c r="I132" s="250"/>
      <c r="J132" s="285"/>
      <c r="K132" s="286"/>
      <c r="L132" s="287"/>
      <c r="M132" s="288"/>
      <c r="N132" s="289"/>
      <c r="O132" s="276">
        <f>B①_1_期首BS等残高取込!J37</f>
        <v>900</v>
      </c>
      <c r="P132" s="329"/>
      <c r="Q132" s="326" t="s">
        <v>514</v>
      </c>
      <c r="R132" s="327"/>
      <c r="S132" s="327"/>
      <c r="T132" s="328"/>
      <c r="U132" s="72" t="s">
        <v>525</v>
      </c>
      <c r="V132" s="120">
        <f>O132</f>
        <v>900</v>
      </c>
    </row>
    <row r="133" spans="3:23" ht="23" thickBot="1" x14ac:dyDescent="0.6">
      <c r="C133" s="72">
        <v>4</v>
      </c>
      <c r="D133" s="74" t="s">
        <v>500</v>
      </c>
      <c r="E133" s="72">
        <v>30</v>
      </c>
      <c r="G133" s="248" t="s">
        <v>498</v>
      </c>
      <c r="H133" s="249"/>
      <c r="I133" s="250"/>
      <c r="J133" s="285"/>
      <c r="K133" s="286"/>
      <c r="L133" s="287"/>
      <c r="M133" s="270">
        <f>B③_予算仕訳!S34</f>
        <v>950</v>
      </c>
      <c r="N133" s="314"/>
      <c r="O133" s="288">
        <f t="shared" ref="O133:O145" si="12">O132+M133-J133</f>
        <v>1850</v>
      </c>
      <c r="P133" s="300"/>
      <c r="Q133" s="273" t="s">
        <v>412</v>
      </c>
      <c r="R133" s="274"/>
      <c r="S133" s="274"/>
      <c r="T133" s="275"/>
      <c r="U133" s="72" t="s">
        <v>524</v>
      </c>
      <c r="V133" s="120">
        <f>O133</f>
        <v>1850</v>
      </c>
      <c r="W133" s="120">
        <f>V133-V132</f>
        <v>950</v>
      </c>
    </row>
    <row r="134" spans="3:23" ht="37.75" customHeight="1" thickBot="1" x14ac:dyDescent="0.6">
      <c r="C134" s="72">
        <f>+C132+1</f>
        <v>5</v>
      </c>
      <c r="D134" s="74" t="s">
        <v>496</v>
      </c>
      <c r="E134" s="72">
        <v>31</v>
      </c>
      <c r="G134" s="248" t="s">
        <v>225</v>
      </c>
      <c r="H134" s="249"/>
      <c r="I134" s="250"/>
      <c r="J134" s="270">
        <f>B③_予算仕訳!K42</f>
        <v>900</v>
      </c>
      <c r="K134" s="271"/>
      <c r="L134" s="272"/>
      <c r="M134" s="270"/>
      <c r="N134" s="314"/>
      <c r="O134" s="288">
        <f t="shared" ref="O134:O135" si="13">O133+M134-J134</f>
        <v>950</v>
      </c>
      <c r="P134" s="300"/>
      <c r="Q134" s="304" t="s">
        <v>517</v>
      </c>
      <c r="R134" s="255"/>
      <c r="S134" s="255"/>
      <c r="T134" s="269"/>
    </row>
    <row r="135" spans="3:23" ht="23" thickBot="1" x14ac:dyDescent="0.6">
      <c r="C135" s="72">
        <f>+C133+1</f>
        <v>5</v>
      </c>
      <c r="D135" s="74" t="s">
        <v>496</v>
      </c>
      <c r="E135" s="72">
        <v>31</v>
      </c>
      <c r="G135" s="248" t="s">
        <v>498</v>
      </c>
      <c r="H135" s="249"/>
      <c r="I135" s="250"/>
      <c r="J135" s="285"/>
      <c r="K135" s="286"/>
      <c r="L135" s="287"/>
      <c r="M135" s="270">
        <f>B③_予算仕訳!S49</f>
        <v>1045</v>
      </c>
      <c r="N135" s="314"/>
      <c r="O135" s="288">
        <f t="shared" si="13"/>
        <v>1995</v>
      </c>
      <c r="P135" s="300"/>
      <c r="Q135" s="273" t="s">
        <v>412</v>
      </c>
      <c r="R135" s="274"/>
      <c r="S135" s="274"/>
      <c r="T135" s="275"/>
      <c r="U135" s="72" t="s">
        <v>526</v>
      </c>
      <c r="V135" s="120">
        <f>O135</f>
        <v>1995</v>
      </c>
      <c r="W135" s="120">
        <f>V135-V133</f>
        <v>145</v>
      </c>
    </row>
    <row r="136" spans="3:23" ht="23" thickBot="1" x14ac:dyDescent="0.6">
      <c r="C136" s="72">
        <f t="shared" ref="C136:C142" si="14">+C135+1</f>
        <v>6</v>
      </c>
      <c r="D136" s="74" t="s">
        <v>501</v>
      </c>
      <c r="E136" s="72">
        <v>30</v>
      </c>
      <c r="G136" s="248" t="s">
        <v>498</v>
      </c>
      <c r="H136" s="249"/>
      <c r="I136" s="250"/>
      <c r="J136" s="285"/>
      <c r="K136" s="286"/>
      <c r="L136" s="287"/>
      <c r="M136" s="270">
        <f>B③_予算仕訳!S58</f>
        <v>1150</v>
      </c>
      <c r="N136" s="314"/>
      <c r="O136" s="288">
        <f t="shared" si="12"/>
        <v>3145</v>
      </c>
      <c r="P136" s="300"/>
      <c r="Q136" s="273" t="s">
        <v>412</v>
      </c>
      <c r="R136" s="274"/>
      <c r="S136" s="274"/>
      <c r="T136" s="275"/>
      <c r="U136" s="72" t="s">
        <v>529</v>
      </c>
      <c r="V136" s="120">
        <f t="shared" ref="V136:V145" si="15">O136</f>
        <v>3145</v>
      </c>
      <c r="W136" s="120">
        <f t="shared" ref="W136:W145" si="16">V136-V135</f>
        <v>1150</v>
      </c>
    </row>
    <row r="137" spans="3:23" ht="23" thickBot="1" x14ac:dyDescent="0.6">
      <c r="C137" s="72">
        <f t="shared" si="14"/>
        <v>7</v>
      </c>
      <c r="D137" s="74" t="s">
        <v>502</v>
      </c>
      <c r="E137" s="72">
        <v>31</v>
      </c>
      <c r="G137" s="248" t="s">
        <v>498</v>
      </c>
      <c r="H137" s="249"/>
      <c r="I137" s="250"/>
      <c r="J137" s="285"/>
      <c r="K137" s="286"/>
      <c r="L137" s="287"/>
      <c r="M137" s="270">
        <f>B③_予算仕訳!S68</f>
        <v>1264</v>
      </c>
      <c r="N137" s="314"/>
      <c r="O137" s="288">
        <f t="shared" si="12"/>
        <v>4409</v>
      </c>
      <c r="P137" s="300"/>
      <c r="Q137" s="273" t="s">
        <v>412</v>
      </c>
      <c r="R137" s="274"/>
      <c r="S137" s="274"/>
      <c r="T137" s="275"/>
      <c r="U137" s="72" t="s">
        <v>530</v>
      </c>
      <c r="V137" s="120">
        <f t="shared" si="15"/>
        <v>4409</v>
      </c>
      <c r="W137" s="120">
        <f t="shared" si="16"/>
        <v>1264</v>
      </c>
    </row>
    <row r="138" spans="3:23" ht="23" thickBot="1" x14ac:dyDescent="0.6">
      <c r="C138" s="72">
        <f t="shared" si="14"/>
        <v>8</v>
      </c>
      <c r="D138" s="74" t="s">
        <v>502</v>
      </c>
      <c r="E138" s="72">
        <v>31</v>
      </c>
      <c r="G138" s="248" t="s">
        <v>498</v>
      </c>
      <c r="H138" s="249"/>
      <c r="I138" s="250"/>
      <c r="J138" s="285"/>
      <c r="K138" s="286"/>
      <c r="L138" s="287"/>
      <c r="M138" s="270">
        <f>B③_予算仕訳!S77</f>
        <v>1387</v>
      </c>
      <c r="N138" s="314"/>
      <c r="O138" s="288">
        <f t="shared" si="12"/>
        <v>5796</v>
      </c>
      <c r="P138" s="300"/>
      <c r="Q138" s="273" t="s">
        <v>412</v>
      </c>
      <c r="R138" s="274"/>
      <c r="S138" s="274"/>
      <c r="T138" s="275"/>
      <c r="U138" s="72" t="s">
        <v>531</v>
      </c>
      <c r="V138" s="120">
        <f t="shared" si="15"/>
        <v>5796</v>
      </c>
      <c r="W138" s="120">
        <f t="shared" si="16"/>
        <v>1387</v>
      </c>
    </row>
    <row r="139" spans="3:23" ht="23" thickBot="1" x14ac:dyDescent="0.6">
      <c r="C139" s="72">
        <f t="shared" si="14"/>
        <v>9</v>
      </c>
      <c r="D139" s="74" t="s">
        <v>497</v>
      </c>
      <c r="E139" s="72">
        <v>30</v>
      </c>
      <c r="G139" s="248" t="s">
        <v>498</v>
      </c>
      <c r="H139" s="249"/>
      <c r="I139" s="250"/>
      <c r="J139" s="285"/>
      <c r="K139" s="286"/>
      <c r="L139" s="287"/>
      <c r="M139" s="270">
        <f>B③_予算仕訳!S86</f>
        <v>1520</v>
      </c>
      <c r="N139" s="314"/>
      <c r="O139" s="288">
        <f t="shared" si="12"/>
        <v>7316</v>
      </c>
      <c r="P139" s="300"/>
      <c r="Q139" s="273" t="s">
        <v>412</v>
      </c>
      <c r="R139" s="274"/>
      <c r="S139" s="274"/>
      <c r="T139" s="275"/>
      <c r="U139" s="72" t="s">
        <v>532</v>
      </c>
      <c r="V139" s="120">
        <f t="shared" si="15"/>
        <v>7316</v>
      </c>
      <c r="W139" s="120">
        <f t="shared" si="16"/>
        <v>1520</v>
      </c>
    </row>
    <row r="140" spans="3:23" ht="23" thickBot="1" x14ac:dyDescent="0.6">
      <c r="C140" s="72">
        <f t="shared" si="14"/>
        <v>10</v>
      </c>
      <c r="D140" s="74" t="s">
        <v>497</v>
      </c>
      <c r="E140" s="72">
        <v>31</v>
      </c>
      <c r="G140" s="248" t="s">
        <v>498</v>
      </c>
      <c r="H140" s="249"/>
      <c r="I140" s="250"/>
      <c r="J140" s="285"/>
      <c r="K140" s="286"/>
      <c r="L140" s="287"/>
      <c r="M140" s="270">
        <f>B③_予算仕訳!S95</f>
        <v>1672</v>
      </c>
      <c r="N140" s="314"/>
      <c r="O140" s="288">
        <f t="shared" si="12"/>
        <v>8988</v>
      </c>
      <c r="P140" s="300"/>
      <c r="Q140" s="273" t="s">
        <v>412</v>
      </c>
      <c r="R140" s="274"/>
      <c r="S140" s="274"/>
      <c r="T140" s="275"/>
      <c r="U140" s="72" t="s">
        <v>533</v>
      </c>
      <c r="V140" s="120">
        <f t="shared" si="15"/>
        <v>8988</v>
      </c>
      <c r="W140" s="120">
        <f t="shared" si="16"/>
        <v>1672</v>
      </c>
    </row>
    <row r="141" spans="3:23" ht="23" thickBot="1" x14ac:dyDescent="0.6">
      <c r="C141" s="72">
        <f t="shared" si="14"/>
        <v>11</v>
      </c>
      <c r="D141" s="74" t="s">
        <v>502</v>
      </c>
      <c r="E141" s="72">
        <v>30</v>
      </c>
      <c r="G141" s="248" t="s">
        <v>498</v>
      </c>
      <c r="H141" s="249"/>
      <c r="I141" s="250"/>
      <c r="J141" s="285"/>
      <c r="K141" s="286"/>
      <c r="L141" s="287"/>
      <c r="M141" s="270">
        <f>B③_予算仕訳!S104</f>
        <v>1834</v>
      </c>
      <c r="N141" s="314"/>
      <c r="O141" s="288">
        <f t="shared" si="12"/>
        <v>10822</v>
      </c>
      <c r="P141" s="300"/>
      <c r="Q141" s="273" t="s">
        <v>412</v>
      </c>
      <c r="R141" s="274"/>
      <c r="S141" s="274"/>
      <c r="T141" s="275"/>
      <c r="U141" s="72" t="s">
        <v>534</v>
      </c>
      <c r="V141" s="120">
        <f t="shared" si="15"/>
        <v>10822</v>
      </c>
      <c r="W141" s="120">
        <f t="shared" si="16"/>
        <v>1834</v>
      </c>
    </row>
    <row r="142" spans="3:23" ht="23" thickBot="1" x14ac:dyDescent="0.6">
      <c r="C142" s="72">
        <f t="shared" si="14"/>
        <v>12</v>
      </c>
      <c r="D142" s="74" t="s">
        <v>502</v>
      </c>
      <c r="E142" s="72">
        <v>31</v>
      </c>
      <c r="G142" s="248" t="s">
        <v>498</v>
      </c>
      <c r="H142" s="249"/>
      <c r="I142" s="250"/>
      <c r="J142" s="285"/>
      <c r="K142" s="286"/>
      <c r="L142" s="287"/>
      <c r="M142" s="270">
        <f>B③_予算仕訳!S113</f>
        <v>2014</v>
      </c>
      <c r="N142" s="314"/>
      <c r="O142" s="288">
        <f t="shared" si="12"/>
        <v>12836</v>
      </c>
      <c r="P142" s="300"/>
      <c r="Q142" s="273" t="s">
        <v>412</v>
      </c>
      <c r="R142" s="274"/>
      <c r="S142" s="274"/>
      <c r="T142" s="275"/>
      <c r="U142" s="72" t="s">
        <v>535</v>
      </c>
      <c r="V142" s="120">
        <f t="shared" si="15"/>
        <v>12836</v>
      </c>
      <c r="W142" s="120">
        <f t="shared" si="16"/>
        <v>2014</v>
      </c>
    </row>
    <row r="143" spans="3:23" ht="23" thickBot="1" x14ac:dyDescent="0.6">
      <c r="C143" s="72" t="s">
        <v>327</v>
      </c>
      <c r="D143" s="74" t="s">
        <v>491</v>
      </c>
      <c r="E143" s="72">
        <v>31</v>
      </c>
      <c r="G143" s="248" t="s">
        <v>498</v>
      </c>
      <c r="H143" s="249"/>
      <c r="I143" s="250"/>
      <c r="J143" s="285"/>
      <c r="K143" s="286"/>
      <c r="L143" s="287"/>
      <c r="M143" s="270">
        <f>B③_予算仕訳!S122</f>
        <v>2214</v>
      </c>
      <c r="N143" s="314"/>
      <c r="O143" s="288">
        <f t="shared" si="12"/>
        <v>15050</v>
      </c>
      <c r="P143" s="300"/>
      <c r="Q143" s="273" t="s">
        <v>412</v>
      </c>
      <c r="R143" s="274"/>
      <c r="S143" s="274"/>
      <c r="T143" s="275"/>
      <c r="U143" s="72" t="s">
        <v>536</v>
      </c>
      <c r="V143" s="120">
        <f t="shared" si="15"/>
        <v>15050</v>
      </c>
      <c r="W143" s="120">
        <f t="shared" si="16"/>
        <v>2214</v>
      </c>
    </row>
    <row r="144" spans="3:23" ht="23" thickBot="1" x14ac:dyDescent="0.6">
      <c r="C144" s="72" t="s">
        <v>330</v>
      </c>
      <c r="D144" s="74" t="s">
        <v>491</v>
      </c>
      <c r="E144" s="72">
        <v>28</v>
      </c>
      <c r="G144" s="248" t="s">
        <v>498</v>
      </c>
      <c r="H144" s="249"/>
      <c r="I144" s="250"/>
      <c r="J144" s="285"/>
      <c r="K144" s="286"/>
      <c r="L144" s="287"/>
      <c r="M144" s="270">
        <f>B③_予算仕訳!S131</f>
        <v>2432</v>
      </c>
      <c r="N144" s="314"/>
      <c r="O144" s="288">
        <f t="shared" si="12"/>
        <v>17482</v>
      </c>
      <c r="P144" s="300"/>
      <c r="Q144" s="273" t="s">
        <v>412</v>
      </c>
      <c r="R144" s="274"/>
      <c r="S144" s="274"/>
      <c r="T144" s="275"/>
      <c r="U144" s="72" t="s">
        <v>537</v>
      </c>
      <c r="V144" s="120">
        <f t="shared" si="15"/>
        <v>17482</v>
      </c>
      <c r="W144" s="120">
        <f t="shared" si="16"/>
        <v>2432</v>
      </c>
    </row>
    <row r="145" spans="3:23" ht="23" thickBot="1" x14ac:dyDescent="0.6">
      <c r="C145" s="72" t="s">
        <v>331</v>
      </c>
      <c r="D145" s="74" t="s">
        <v>502</v>
      </c>
      <c r="E145" s="72">
        <v>31</v>
      </c>
      <c r="G145" s="248" t="s">
        <v>498</v>
      </c>
      <c r="H145" s="249"/>
      <c r="I145" s="250"/>
      <c r="J145" s="337"/>
      <c r="K145" s="338"/>
      <c r="L145" s="339"/>
      <c r="M145" s="270">
        <f>B③_予算仕訳!S140</f>
        <v>2670</v>
      </c>
      <c r="N145" s="314"/>
      <c r="O145" s="288">
        <f t="shared" si="12"/>
        <v>20152</v>
      </c>
      <c r="P145" s="300"/>
      <c r="Q145" s="273" t="s">
        <v>412</v>
      </c>
      <c r="R145" s="274"/>
      <c r="S145" s="274"/>
      <c r="T145" s="275"/>
      <c r="U145" s="72" t="s">
        <v>538</v>
      </c>
      <c r="V145" s="120">
        <f t="shared" si="15"/>
        <v>20152</v>
      </c>
      <c r="W145" s="120">
        <f t="shared" si="16"/>
        <v>2670</v>
      </c>
    </row>
    <row r="146" spans="3:23" ht="23" thickBot="1" x14ac:dyDescent="0.6">
      <c r="G146" s="248" t="s">
        <v>509</v>
      </c>
      <c r="H146" s="249"/>
      <c r="I146" s="250"/>
      <c r="J146" s="316">
        <f>SUM(J133:L145)</f>
        <v>900</v>
      </c>
      <c r="K146" s="317"/>
      <c r="L146" s="317"/>
      <c r="M146" s="315">
        <f>SUM(M133:N145)</f>
        <v>20152</v>
      </c>
      <c r="N146" s="289"/>
      <c r="O146" s="288">
        <f>O132+M146-J146</f>
        <v>20152</v>
      </c>
      <c r="P146" s="296"/>
      <c r="Q146" s="290" t="s">
        <v>510</v>
      </c>
      <c r="R146" s="291"/>
      <c r="S146" s="291"/>
      <c r="T146" s="292"/>
      <c r="V146" s="105" t="s">
        <v>545</v>
      </c>
      <c r="W146" s="120">
        <f>SUM(W122:W145)</f>
        <v>19252</v>
      </c>
    </row>
    <row r="147" spans="3:23" ht="23" thickBot="1" x14ac:dyDescent="0.6">
      <c r="V147" s="105" t="s">
        <v>546</v>
      </c>
      <c r="W147" s="120">
        <f>V132</f>
        <v>900</v>
      </c>
    </row>
    <row r="148" spans="3:23" ht="23" thickBot="1" x14ac:dyDescent="0.6">
      <c r="C148" s="248" t="s">
        <v>402</v>
      </c>
      <c r="D148" s="249"/>
      <c r="E148" s="250"/>
      <c r="G148" s="308" t="s">
        <v>403</v>
      </c>
      <c r="H148" s="309"/>
      <c r="I148" s="309"/>
      <c r="J148" s="309"/>
      <c r="K148" s="309"/>
      <c r="L148" s="310"/>
      <c r="V148" s="105" t="s">
        <v>547</v>
      </c>
      <c r="W148" s="120">
        <f>SUM(W146:W147)</f>
        <v>20152</v>
      </c>
    </row>
    <row r="149" spans="3:23" ht="23" thickBot="1" x14ac:dyDescent="0.6">
      <c r="V149" s="105" t="s">
        <v>548</v>
      </c>
      <c r="W149" s="120">
        <f>O146-W148</f>
        <v>0</v>
      </c>
    </row>
    <row r="150" spans="3:23" ht="23" thickBot="1" x14ac:dyDescent="0.6">
      <c r="C150" s="248" t="s">
        <v>247</v>
      </c>
      <c r="D150" s="249"/>
      <c r="E150" s="250"/>
      <c r="G150" s="308" t="s">
        <v>495</v>
      </c>
      <c r="H150" s="309"/>
      <c r="I150" s="309"/>
      <c r="J150" s="309"/>
      <c r="K150" s="309"/>
      <c r="L150" s="310"/>
    </row>
    <row r="151" spans="3:23" ht="18" thickBot="1" x14ac:dyDescent="0.6"/>
    <row r="152" spans="3:23" ht="23" thickBot="1" x14ac:dyDescent="0.6">
      <c r="C152" s="248" t="s">
        <v>315</v>
      </c>
      <c r="D152" s="249"/>
      <c r="E152" s="250"/>
      <c r="G152" s="311" t="s">
        <v>105</v>
      </c>
      <c r="H152" s="312"/>
      <c r="I152" s="312"/>
      <c r="J152" s="312"/>
      <c r="K152" s="312"/>
      <c r="L152" s="313"/>
    </row>
    <row r="153" spans="3:23" ht="18" thickBot="1" x14ac:dyDescent="0.6"/>
    <row r="154" spans="3:23" ht="23" thickBot="1" x14ac:dyDescent="0.6">
      <c r="C154" s="248" t="s">
        <v>282</v>
      </c>
      <c r="D154" s="249"/>
      <c r="E154" s="250"/>
      <c r="G154" s="308" t="s">
        <v>408</v>
      </c>
      <c r="H154" s="309"/>
      <c r="I154" s="309"/>
      <c r="J154" s="309"/>
      <c r="K154" s="309"/>
      <c r="L154" s="310"/>
      <c r="W154" s="122" t="s">
        <v>539</v>
      </c>
    </row>
    <row r="155" spans="3:23" ht="19.5" thickBot="1" x14ac:dyDescent="0.6">
      <c r="W155" s="121" t="s">
        <v>540</v>
      </c>
    </row>
    <row r="156" spans="3:23" ht="23" thickBot="1" x14ac:dyDescent="0.6">
      <c r="C156" s="248" t="s">
        <v>406</v>
      </c>
      <c r="D156" s="249"/>
      <c r="E156" s="250"/>
      <c r="G156" s="248" t="s">
        <v>407</v>
      </c>
      <c r="H156" s="249"/>
      <c r="I156" s="250"/>
      <c r="J156" s="293" t="s">
        <v>408</v>
      </c>
      <c r="K156" s="294"/>
      <c r="L156" s="295"/>
      <c r="M156" s="248" t="s">
        <v>405</v>
      </c>
      <c r="N156" s="250"/>
      <c r="O156" s="248" t="s">
        <v>409</v>
      </c>
      <c r="P156" s="249"/>
      <c r="Q156" s="305" t="s">
        <v>410</v>
      </c>
      <c r="R156" s="306"/>
      <c r="S156" s="306"/>
      <c r="T156" s="307"/>
      <c r="V156" s="72" t="s">
        <v>527</v>
      </c>
      <c r="W156" s="72" t="s">
        <v>528</v>
      </c>
    </row>
    <row r="157" spans="3:23" ht="23" thickBot="1" x14ac:dyDescent="0.6">
      <c r="C157" s="72">
        <v>4</v>
      </c>
      <c r="D157" s="74" t="s">
        <v>504</v>
      </c>
      <c r="E157" s="72">
        <v>1</v>
      </c>
      <c r="G157" s="248"/>
      <c r="H157" s="249"/>
      <c r="I157" s="250"/>
      <c r="J157" s="293"/>
      <c r="K157" s="294"/>
      <c r="L157" s="295"/>
      <c r="M157" s="288"/>
      <c r="N157" s="289"/>
      <c r="O157" s="270">
        <f>B①_1_期首BS等残高取込!J33</f>
        <v>9900</v>
      </c>
      <c r="P157" s="325"/>
      <c r="Q157" s="326" t="s">
        <v>514</v>
      </c>
      <c r="R157" s="327"/>
      <c r="S157" s="327"/>
      <c r="T157" s="328"/>
      <c r="U157" s="72" t="s">
        <v>525</v>
      </c>
      <c r="V157" s="120">
        <f>O157</f>
        <v>9900</v>
      </c>
    </row>
    <row r="158" spans="3:23" ht="19.75" customHeight="1" thickBot="1" x14ac:dyDescent="0.6">
      <c r="C158" s="72">
        <v>4</v>
      </c>
      <c r="D158" s="74" t="s">
        <v>500</v>
      </c>
      <c r="E158" s="72">
        <v>30</v>
      </c>
      <c r="G158" s="248" t="s">
        <v>498</v>
      </c>
      <c r="H158" s="249"/>
      <c r="I158" s="250"/>
      <c r="J158" s="270">
        <f>B③_予算仕訳!K33</f>
        <v>10450</v>
      </c>
      <c r="K158" s="271"/>
      <c r="L158" s="272"/>
      <c r="M158" s="288"/>
      <c r="N158" s="289"/>
      <c r="O158" s="288">
        <f>O157-M158+J158</f>
        <v>20350</v>
      </c>
      <c r="P158" s="296"/>
      <c r="Q158" s="334" t="s">
        <v>505</v>
      </c>
      <c r="R158" s="335"/>
      <c r="S158" s="335"/>
      <c r="T158" s="336"/>
      <c r="U158" s="72" t="s">
        <v>524</v>
      </c>
      <c r="V158" s="120">
        <f>O158</f>
        <v>20350</v>
      </c>
      <c r="W158" s="120">
        <f>V158-V157</f>
        <v>10450</v>
      </c>
    </row>
    <row r="159" spans="3:23" ht="43.25" customHeight="1" thickBot="1" x14ac:dyDescent="0.6">
      <c r="C159" s="72">
        <v>4</v>
      </c>
      <c r="D159" s="74" t="s">
        <v>506</v>
      </c>
      <c r="E159" s="72">
        <v>30</v>
      </c>
      <c r="G159" s="248" t="s">
        <v>103</v>
      </c>
      <c r="H159" s="249"/>
      <c r="I159" s="250"/>
      <c r="J159" s="285"/>
      <c r="K159" s="286"/>
      <c r="L159" s="287"/>
      <c r="M159" s="318">
        <f>B③_予算仕訳!S26</f>
        <v>9900</v>
      </c>
      <c r="N159" s="319"/>
      <c r="O159" s="288">
        <f>O158-M159+J159</f>
        <v>10450</v>
      </c>
      <c r="P159" s="296"/>
      <c r="Q159" s="304" t="s">
        <v>516</v>
      </c>
      <c r="R159" s="255"/>
      <c r="S159" s="255"/>
      <c r="T159" s="269"/>
    </row>
    <row r="160" spans="3:23" ht="23" thickBot="1" x14ac:dyDescent="0.6">
      <c r="C160" s="72">
        <f>+C157+1</f>
        <v>5</v>
      </c>
      <c r="D160" s="74" t="s">
        <v>506</v>
      </c>
      <c r="E160" s="72">
        <v>31</v>
      </c>
      <c r="G160" s="248" t="s">
        <v>103</v>
      </c>
      <c r="H160" s="249"/>
      <c r="I160" s="250"/>
      <c r="J160" s="285"/>
      <c r="K160" s="286"/>
      <c r="L160" s="287"/>
      <c r="M160" s="318">
        <f>B③_予算仕訳!S36</f>
        <v>10450</v>
      </c>
      <c r="N160" s="319"/>
      <c r="O160" s="288">
        <f t="shared" ref="O160:O181" si="17">O159-M160+J160</f>
        <v>0</v>
      </c>
      <c r="P160" s="296"/>
      <c r="Q160" s="320" t="s">
        <v>507</v>
      </c>
      <c r="R160" s="321"/>
      <c r="S160" s="321"/>
      <c r="T160" s="322"/>
    </row>
    <row r="161" spans="3:23" ht="23" thickBot="1" x14ac:dyDescent="0.6">
      <c r="C161" s="72">
        <f>+C158+1</f>
        <v>5</v>
      </c>
      <c r="D161" s="74" t="s">
        <v>508</v>
      </c>
      <c r="E161" s="72">
        <v>31</v>
      </c>
      <c r="G161" s="248" t="s">
        <v>498</v>
      </c>
      <c r="H161" s="249"/>
      <c r="I161" s="250"/>
      <c r="J161" s="270">
        <f>B③_予算仕訳!K48</f>
        <v>11495</v>
      </c>
      <c r="K161" s="271"/>
      <c r="L161" s="272"/>
      <c r="M161" s="276"/>
      <c r="N161" s="333"/>
      <c r="O161" s="288">
        <f t="shared" si="17"/>
        <v>11495</v>
      </c>
      <c r="P161" s="296"/>
      <c r="Q161" s="330" t="s">
        <v>505</v>
      </c>
      <c r="R161" s="331"/>
      <c r="S161" s="331"/>
      <c r="T161" s="332"/>
      <c r="U161" s="72" t="s">
        <v>526</v>
      </c>
      <c r="V161" s="120">
        <f>O161</f>
        <v>11495</v>
      </c>
      <c r="W161" s="120">
        <f>V161-V158</f>
        <v>-8855</v>
      </c>
    </row>
    <row r="162" spans="3:23" ht="23" thickBot="1" x14ac:dyDescent="0.6">
      <c r="C162" s="72">
        <f t="shared" ref="C162" si="18">+C161+1</f>
        <v>6</v>
      </c>
      <c r="D162" s="74" t="s">
        <v>502</v>
      </c>
      <c r="E162" s="72">
        <v>30</v>
      </c>
      <c r="G162" s="248" t="s">
        <v>103</v>
      </c>
      <c r="H162" s="249"/>
      <c r="I162" s="250"/>
      <c r="J162" s="285"/>
      <c r="K162" s="286"/>
      <c r="L162" s="287"/>
      <c r="M162" s="318">
        <f>B③_予算仕訳!S51</f>
        <v>11495</v>
      </c>
      <c r="N162" s="319"/>
      <c r="O162" s="288">
        <f t="shared" si="17"/>
        <v>0</v>
      </c>
      <c r="P162" s="296"/>
      <c r="Q162" s="320" t="s">
        <v>507</v>
      </c>
      <c r="R162" s="321"/>
      <c r="S162" s="321"/>
      <c r="T162" s="322"/>
    </row>
    <row r="163" spans="3:23" ht="23" thickBot="1" x14ac:dyDescent="0.6">
      <c r="C163" s="72">
        <f>+C161+1</f>
        <v>6</v>
      </c>
      <c r="D163" s="74" t="s">
        <v>502</v>
      </c>
      <c r="E163" s="72">
        <v>30</v>
      </c>
      <c r="G163" s="248" t="s">
        <v>498</v>
      </c>
      <c r="H163" s="249"/>
      <c r="I163" s="250"/>
      <c r="J163" s="270">
        <f>B③_予算仕訳!K57</f>
        <v>12645</v>
      </c>
      <c r="K163" s="271"/>
      <c r="L163" s="272"/>
      <c r="M163" s="276"/>
      <c r="N163" s="333"/>
      <c r="O163" s="288">
        <f t="shared" si="17"/>
        <v>12645</v>
      </c>
      <c r="P163" s="296"/>
      <c r="Q163" s="330" t="s">
        <v>505</v>
      </c>
      <c r="R163" s="331"/>
      <c r="S163" s="331"/>
      <c r="T163" s="332"/>
      <c r="U163" s="72" t="s">
        <v>529</v>
      </c>
      <c r="V163" s="120">
        <f>O163</f>
        <v>12645</v>
      </c>
      <c r="W163" s="120">
        <f>V163-V161</f>
        <v>1150</v>
      </c>
    </row>
    <row r="164" spans="3:23" ht="23" thickBot="1" x14ac:dyDescent="0.6">
      <c r="C164" s="72">
        <v>7</v>
      </c>
      <c r="D164" s="74" t="s">
        <v>491</v>
      </c>
      <c r="E164" s="72">
        <v>31</v>
      </c>
      <c r="G164" s="248" t="s">
        <v>103</v>
      </c>
      <c r="H164" s="249"/>
      <c r="I164" s="250"/>
      <c r="J164" s="285"/>
      <c r="K164" s="286"/>
      <c r="L164" s="287"/>
      <c r="M164" s="318">
        <f>B③_予算仕訳!S60</f>
        <v>12645</v>
      </c>
      <c r="N164" s="319"/>
      <c r="O164" s="288">
        <f t="shared" si="17"/>
        <v>0</v>
      </c>
      <c r="P164" s="296"/>
      <c r="Q164" s="320" t="s">
        <v>507</v>
      </c>
      <c r="R164" s="321"/>
      <c r="S164" s="321"/>
      <c r="T164" s="322"/>
    </row>
    <row r="165" spans="3:23" ht="23" thickBot="1" x14ac:dyDescent="0.6">
      <c r="C165" s="72">
        <f t="shared" ref="C165:C175" si="19">+C163+1</f>
        <v>7</v>
      </c>
      <c r="D165" s="74" t="s">
        <v>491</v>
      </c>
      <c r="E165" s="72">
        <v>31</v>
      </c>
      <c r="G165" s="248" t="s">
        <v>498</v>
      </c>
      <c r="H165" s="249"/>
      <c r="I165" s="250"/>
      <c r="J165" s="270">
        <f>B③_予算仕訳!K67</f>
        <v>13899</v>
      </c>
      <c r="K165" s="271"/>
      <c r="L165" s="272"/>
      <c r="M165" s="276"/>
      <c r="N165" s="333"/>
      <c r="O165" s="288">
        <f t="shared" si="17"/>
        <v>13899</v>
      </c>
      <c r="P165" s="296"/>
      <c r="Q165" s="330" t="s">
        <v>505</v>
      </c>
      <c r="R165" s="331"/>
      <c r="S165" s="331"/>
      <c r="T165" s="332"/>
      <c r="U165" s="72" t="s">
        <v>530</v>
      </c>
      <c r="V165" s="120">
        <f>O165</f>
        <v>13899</v>
      </c>
      <c r="W165" s="120">
        <f>V165-V163</f>
        <v>1254</v>
      </c>
    </row>
    <row r="166" spans="3:23" ht="23" thickBot="1" x14ac:dyDescent="0.6">
      <c r="C166" s="72">
        <f t="shared" si="19"/>
        <v>8</v>
      </c>
      <c r="D166" s="74" t="s">
        <v>502</v>
      </c>
      <c r="E166" s="72">
        <v>31</v>
      </c>
      <c r="G166" s="248" t="s">
        <v>103</v>
      </c>
      <c r="H166" s="249"/>
      <c r="I166" s="250"/>
      <c r="J166" s="285"/>
      <c r="K166" s="286"/>
      <c r="L166" s="287"/>
      <c r="M166" s="318">
        <f>B③_予算仕訳!S70</f>
        <v>13899</v>
      </c>
      <c r="N166" s="319"/>
      <c r="O166" s="288">
        <f t="shared" si="17"/>
        <v>0</v>
      </c>
      <c r="P166" s="296"/>
      <c r="Q166" s="320" t="s">
        <v>507</v>
      </c>
      <c r="R166" s="321"/>
      <c r="S166" s="321"/>
      <c r="T166" s="322"/>
    </row>
    <row r="167" spans="3:23" ht="23" thickBot="1" x14ac:dyDescent="0.6">
      <c r="C167" s="72">
        <f t="shared" si="19"/>
        <v>8</v>
      </c>
      <c r="D167" s="74" t="s">
        <v>502</v>
      </c>
      <c r="E167" s="72">
        <v>31</v>
      </c>
      <c r="G167" s="248" t="s">
        <v>498</v>
      </c>
      <c r="H167" s="249"/>
      <c r="I167" s="250"/>
      <c r="J167" s="270">
        <f>B③_予算仕訳!K76</f>
        <v>15257</v>
      </c>
      <c r="K167" s="271"/>
      <c r="L167" s="272"/>
      <c r="M167" s="276"/>
      <c r="N167" s="333"/>
      <c r="O167" s="288">
        <f t="shared" si="17"/>
        <v>15257</v>
      </c>
      <c r="P167" s="296"/>
      <c r="Q167" s="330" t="s">
        <v>505</v>
      </c>
      <c r="R167" s="331"/>
      <c r="S167" s="331"/>
      <c r="T167" s="332"/>
      <c r="U167" s="72" t="s">
        <v>531</v>
      </c>
      <c r="V167" s="120">
        <f>O167</f>
        <v>15257</v>
      </c>
      <c r="W167" s="120">
        <f>V167-V165</f>
        <v>1358</v>
      </c>
    </row>
    <row r="168" spans="3:23" ht="23" thickBot="1" x14ac:dyDescent="0.6">
      <c r="C168" s="72">
        <f t="shared" si="19"/>
        <v>9</v>
      </c>
      <c r="D168" s="74" t="s">
        <v>496</v>
      </c>
      <c r="E168" s="72">
        <v>30</v>
      </c>
      <c r="G168" s="248" t="s">
        <v>103</v>
      </c>
      <c r="H168" s="249"/>
      <c r="I168" s="250"/>
      <c r="J168" s="285"/>
      <c r="K168" s="286"/>
      <c r="L168" s="287"/>
      <c r="M168" s="318">
        <f>B③_予算仕訳!S79</f>
        <v>15257</v>
      </c>
      <c r="N168" s="319"/>
      <c r="O168" s="288">
        <f t="shared" si="17"/>
        <v>0</v>
      </c>
      <c r="P168" s="296"/>
      <c r="Q168" s="320" t="s">
        <v>507</v>
      </c>
      <c r="R168" s="321"/>
      <c r="S168" s="321"/>
      <c r="T168" s="322"/>
    </row>
    <row r="169" spans="3:23" ht="23" thickBot="1" x14ac:dyDescent="0.6">
      <c r="C169" s="72">
        <f t="shared" si="19"/>
        <v>9</v>
      </c>
      <c r="D169" s="74" t="s">
        <v>502</v>
      </c>
      <c r="E169" s="72">
        <v>30</v>
      </c>
      <c r="G169" s="248" t="s">
        <v>498</v>
      </c>
      <c r="H169" s="249"/>
      <c r="I169" s="250"/>
      <c r="J169" s="270">
        <f>B③_予算仕訳!K85</f>
        <v>16720</v>
      </c>
      <c r="K169" s="271"/>
      <c r="L169" s="272"/>
      <c r="M169" s="276"/>
      <c r="N169" s="333"/>
      <c r="O169" s="288">
        <f t="shared" si="17"/>
        <v>16720</v>
      </c>
      <c r="P169" s="296"/>
      <c r="Q169" s="330" t="s">
        <v>505</v>
      </c>
      <c r="R169" s="331"/>
      <c r="S169" s="331"/>
      <c r="T169" s="332"/>
      <c r="U169" s="72" t="s">
        <v>532</v>
      </c>
      <c r="V169" s="120">
        <f>O169</f>
        <v>16720</v>
      </c>
      <c r="W169" s="120">
        <f>V169-V167</f>
        <v>1463</v>
      </c>
    </row>
    <row r="170" spans="3:23" ht="23" thickBot="1" x14ac:dyDescent="0.6">
      <c r="C170" s="72">
        <f t="shared" si="19"/>
        <v>10</v>
      </c>
      <c r="D170" s="74" t="s">
        <v>491</v>
      </c>
      <c r="E170" s="72">
        <v>31</v>
      </c>
      <c r="G170" s="248" t="s">
        <v>103</v>
      </c>
      <c r="H170" s="249"/>
      <c r="I170" s="250"/>
      <c r="J170" s="285"/>
      <c r="K170" s="286"/>
      <c r="L170" s="287"/>
      <c r="M170" s="318">
        <f>B③_予算仕訳!S88</f>
        <v>16720</v>
      </c>
      <c r="N170" s="319"/>
      <c r="O170" s="288">
        <f t="shared" si="17"/>
        <v>0</v>
      </c>
      <c r="P170" s="296"/>
      <c r="Q170" s="320" t="s">
        <v>507</v>
      </c>
      <c r="R170" s="321"/>
      <c r="S170" s="321"/>
      <c r="T170" s="322"/>
    </row>
    <row r="171" spans="3:23" ht="23" thickBot="1" x14ac:dyDescent="0.6">
      <c r="C171" s="72">
        <f t="shared" si="19"/>
        <v>10</v>
      </c>
      <c r="D171" s="74" t="s">
        <v>502</v>
      </c>
      <c r="E171" s="72">
        <v>31</v>
      </c>
      <c r="G171" s="248" t="s">
        <v>498</v>
      </c>
      <c r="H171" s="249"/>
      <c r="I171" s="250"/>
      <c r="J171" s="270">
        <f>B③_予算仕訳!K94</f>
        <v>18392</v>
      </c>
      <c r="K171" s="271"/>
      <c r="L171" s="272"/>
      <c r="M171" s="276"/>
      <c r="N171" s="333"/>
      <c r="O171" s="288">
        <f t="shared" si="17"/>
        <v>18392</v>
      </c>
      <c r="P171" s="296"/>
      <c r="Q171" s="330" t="s">
        <v>505</v>
      </c>
      <c r="R171" s="331"/>
      <c r="S171" s="331"/>
      <c r="T171" s="332"/>
      <c r="U171" s="72" t="s">
        <v>541</v>
      </c>
      <c r="V171" s="120">
        <f>O171</f>
        <v>18392</v>
      </c>
      <c r="W171" s="120">
        <f>V171-V169</f>
        <v>1672</v>
      </c>
    </row>
    <row r="172" spans="3:23" ht="23" thickBot="1" x14ac:dyDescent="0.6">
      <c r="C172" s="72">
        <f t="shared" si="19"/>
        <v>11</v>
      </c>
      <c r="D172" s="74" t="s">
        <v>502</v>
      </c>
      <c r="E172" s="72">
        <v>30</v>
      </c>
      <c r="G172" s="248" t="s">
        <v>103</v>
      </c>
      <c r="H172" s="249"/>
      <c r="I172" s="250"/>
      <c r="J172" s="285"/>
      <c r="K172" s="286"/>
      <c r="L172" s="287"/>
      <c r="M172" s="318">
        <f>B③_予算仕訳!S97</f>
        <v>18392</v>
      </c>
      <c r="N172" s="319"/>
      <c r="O172" s="288">
        <f t="shared" si="17"/>
        <v>0</v>
      </c>
      <c r="P172" s="296"/>
      <c r="Q172" s="320" t="s">
        <v>507</v>
      </c>
      <c r="R172" s="321"/>
      <c r="S172" s="321"/>
      <c r="T172" s="322"/>
    </row>
    <row r="173" spans="3:23" ht="23" thickBot="1" x14ac:dyDescent="0.6">
      <c r="C173" s="72">
        <f t="shared" si="19"/>
        <v>11</v>
      </c>
      <c r="D173" s="74" t="s">
        <v>497</v>
      </c>
      <c r="E173" s="72">
        <v>30</v>
      </c>
      <c r="G173" s="248" t="s">
        <v>498</v>
      </c>
      <c r="H173" s="249"/>
      <c r="I173" s="250"/>
      <c r="J173" s="270">
        <f>B③_予算仕訳!K103</f>
        <v>20169</v>
      </c>
      <c r="K173" s="271"/>
      <c r="L173" s="272"/>
      <c r="M173" s="276"/>
      <c r="N173" s="333"/>
      <c r="O173" s="288">
        <f t="shared" si="17"/>
        <v>20169</v>
      </c>
      <c r="P173" s="296"/>
      <c r="Q173" s="330" t="s">
        <v>505</v>
      </c>
      <c r="R173" s="331"/>
      <c r="S173" s="331"/>
      <c r="T173" s="332"/>
      <c r="U173" s="72" t="s">
        <v>542</v>
      </c>
      <c r="V173" s="120">
        <f>O173</f>
        <v>20169</v>
      </c>
      <c r="W173" s="120">
        <f>V173-V171</f>
        <v>1777</v>
      </c>
    </row>
    <row r="174" spans="3:23" ht="23" thickBot="1" x14ac:dyDescent="0.6">
      <c r="C174" s="72">
        <f t="shared" si="19"/>
        <v>12</v>
      </c>
      <c r="D174" s="74" t="s">
        <v>491</v>
      </c>
      <c r="E174" s="72">
        <v>31</v>
      </c>
      <c r="G174" s="248" t="s">
        <v>103</v>
      </c>
      <c r="H174" s="249"/>
      <c r="I174" s="250"/>
      <c r="J174" s="285"/>
      <c r="K174" s="286"/>
      <c r="L174" s="287"/>
      <c r="M174" s="318">
        <f>B③_予算仕訳!S106</f>
        <v>20169</v>
      </c>
      <c r="N174" s="319"/>
      <c r="O174" s="288">
        <f t="shared" si="17"/>
        <v>0</v>
      </c>
      <c r="P174" s="296"/>
      <c r="Q174" s="320" t="s">
        <v>507</v>
      </c>
      <c r="R174" s="321"/>
      <c r="S174" s="321"/>
      <c r="T174" s="322"/>
    </row>
    <row r="175" spans="3:23" ht="23" thickBot="1" x14ac:dyDescent="0.6">
      <c r="C175" s="72">
        <f t="shared" si="19"/>
        <v>12</v>
      </c>
      <c r="D175" s="74" t="s">
        <v>500</v>
      </c>
      <c r="E175" s="72">
        <v>31</v>
      </c>
      <c r="G175" s="248" t="s">
        <v>498</v>
      </c>
      <c r="H175" s="249"/>
      <c r="I175" s="250"/>
      <c r="J175" s="270">
        <f>B③_予算仕訳!K112</f>
        <v>22154</v>
      </c>
      <c r="K175" s="271"/>
      <c r="L175" s="272"/>
      <c r="M175" s="276"/>
      <c r="N175" s="333"/>
      <c r="O175" s="288">
        <f t="shared" si="17"/>
        <v>22154</v>
      </c>
      <c r="P175" s="296"/>
      <c r="Q175" s="330" t="s">
        <v>505</v>
      </c>
      <c r="R175" s="331"/>
      <c r="S175" s="331"/>
      <c r="T175" s="332"/>
      <c r="U175" s="72" t="s">
        <v>543</v>
      </c>
      <c r="V175" s="120">
        <f>O175</f>
        <v>22154</v>
      </c>
      <c r="W175" s="120">
        <f>V175-V173</f>
        <v>1985</v>
      </c>
    </row>
    <row r="176" spans="3:23" ht="23" thickBot="1" x14ac:dyDescent="0.6">
      <c r="C176" s="72" t="s">
        <v>327</v>
      </c>
      <c r="D176" s="74" t="s">
        <v>502</v>
      </c>
      <c r="E176" s="72">
        <v>31</v>
      </c>
      <c r="G176" s="248" t="s">
        <v>103</v>
      </c>
      <c r="H176" s="249"/>
      <c r="I176" s="250"/>
      <c r="J176" s="285"/>
      <c r="K176" s="286"/>
      <c r="L176" s="287"/>
      <c r="M176" s="318">
        <f>B③_予算仕訳!S115</f>
        <v>22154</v>
      </c>
      <c r="N176" s="319"/>
      <c r="O176" s="288">
        <f t="shared" si="17"/>
        <v>0</v>
      </c>
      <c r="P176" s="296"/>
      <c r="Q176" s="320" t="s">
        <v>507</v>
      </c>
      <c r="R176" s="321"/>
      <c r="S176" s="321"/>
      <c r="T176" s="322"/>
    </row>
    <row r="177" spans="3:23" ht="23" thickBot="1" x14ac:dyDescent="0.6">
      <c r="C177" s="72" t="s">
        <v>327</v>
      </c>
      <c r="D177" s="74" t="s">
        <v>492</v>
      </c>
      <c r="E177" s="72">
        <v>31</v>
      </c>
      <c r="G177" s="248" t="s">
        <v>498</v>
      </c>
      <c r="H177" s="249"/>
      <c r="I177" s="250"/>
      <c r="J177" s="270">
        <f>B③_予算仕訳!K121</f>
        <v>24349</v>
      </c>
      <c r="K177" s="271"/>
      <c r="L177" s="272"/>
      <c r="M177" s="276"/>
      <c r="N177" s="333"/>
      <c r="O177" s="288">
        <f t="shared" si="17"/>
        <v>24349</v>
      </c>
      <c r="P177" s="296"/>
      <c r="Q177" s="330" t="s">
        <v>505</v>
      </c>
      <c r="R177" s="331"/>
      <c r="S177" s="331"/>
      <c r="T177" s="332"/>
      <c r="U177" s="72" t="s">
        <v>544</v>
      </c>
      <c r="V177" s="120">
        <f>O177</f>
        <v>24349</v>
      </c>
      <c r="W177" s="120">
        <f>V177-V175</f>
        <v>2195</v>
      </c>
    </row>
    <row r="178" spans="3:23" ht="23" thickBot="1" x14ac:dyDescent="0.6">
      <c r="C178" s="72" t="s">
        <v>330</v>
      </c>
      <c r="D178" s="74" t="s">
        <v>502</v>
      </c>
      <c r="E178" s="72">
        <v>28</v>
      </c>
      <c r="G178" s="248" t="s">
        <v>103</v>
      </c>
      <c r="H178" s="249"/>
      <c r="I178" s="250"/>
      <c r="J178" s="285"/>
      <c r="K178" s="286"/>
      <c r="L178" s="287"/>
      <c r="M178" s="318">
        <f>B③_予算仕訳!S124</f>
        <v>24349</v>
      </c>
      <c r="N178" s="319"/>
      <c r="O178" s="288">
        <f t="shared" si="17"/>
        <v>0</v>
      </c>
      <c r="P178" s="296"/>
      <c r="Q178" s="320" t="s">
        <v>507</v>
      </c>
      <c r="R178" s="321"/>
      <c r="S178" s="321"/>
      <c r="T178" s="322"/>
    </row>
    <row r="179" spans="3:23" ht="23" thickBot="1" x14ac:dyDescent="0.6">
      <c r="C179" s="72" t="s">
        <v>330</v>
      </c>
      <c r="D179" s="74" t="s">
        <v>492</v>
      </c>
      <c r="E179" s="72">
        <v>28</v>
      </c>
      <c r="G179" s="248" t="s">
        <v>498</v>
      </c>
      <c r="H179" s="249"/>
      <c r="I179" s="250"/>
      <c r="J179" s="270">
        <f>B③_予算仕訳!K130</f>
        <v>26752</v>
      </c>
      <c r="K179" s="271"/>
      <c r="L179" s="272"/>
      <c r="M179" s="276"/>
      <c r="N179" s="333"/>
      <c r="O179" s="288">
        <f t="shared" si="17"/>
        <v>26752</v>
      </c>
      <c r="P179" s="296"/>
      <c r="Q179" s="330" t="s">
        <v>505</v>
      </c>
      <c r="R179" s="331"/>
      <c r="S179" s="331"/>
      <c r="T179" s="332"/>
      <c r="U179" s="72" t="s">
        <v>537</v>
      </c>
      <c r="V179" s="120">
        <f>O179</f>
        <v>26752</v>
      </c>
      <c r="W179" s="120">
        <f>V179-V177</f>
        <v>2403</v>
      </c>
    </row>
    <row r="180" spans="3:23" ht="23" thickBot="1" x14ac:dyDescent="0.6">
      <c r="C180" s="72" t="s">
        <v>331</v>
      </c>
      <c r="D180" s="74" t="s">
        <v>492</v>
      </c>
      <c r="E180" s="72">
        <v>31</v>
      </c>
      <c r="G180" s="248" t="s">
        <v>103</v>
      </c>
      <c r="H180" s="249"/>
      <c r="I180" s="250"/>
      <c r="J180" s="285"/>
      <c r="K180" s="286"/>
      <c r="L180" s="287"/>
      <c r="M180" s="318">
        <f>B③_予算仕訳!S133</f>
        <v>26752</v>
      </c>
      <c r="N180" s="319"/>
      <c r="O180" s="288">
        <f t="shared" si="17"/>
        <v>0</v>
      </c>
      <c r="P180" s="296"/>
      <c r="Q180" s="320" t="s">
        <v>507</v>
      </c>
      <c r="R180" s="321"/>
      <c r="S180" s="321"/>
      <c r="T180" s="322"/>
    </row>
    <row r="181" spans="3:23" ht="23" thickBot="1" x14ac:dyDescent="0.6">
      <c r="C181" s="72" t="s">
        <v>331</v>
      </c>
      <c r="D181" s="74" t="s">
        <v>502</v>
      </c>
      <c r="E181" s="72">
        <v>31</v>
      </c>
      <c r="G181" s="248" t="s">
        <v>498</v>
      </c>
      <c r="H181" s="249"/>
      <c r="I181" s="250"/>
      <c r="J181" s="285">
        <f>B③_予算仕訳!K139</f>
        <v>29365</v>
      </c>
      <c r="K181" s="286"/>
      <c r="L181" s="287"/>
      <c r="M181" s="288"/>
      <c r="N181" s="289"/>
      <c r="O181" s="288">
        <f t="shared" si="17"/>
        <v>29365</v>
      </c>
      <c r="P181" s="296"/>
      <c r="Q181" s="330" t="s">
        <v>505</v>
      </c>
      <c r="R181" s="331"/>
      <c r="S181" s="331"/>
      <c r="T181" s="332"/>
      <c r="U181" s="72" t="s">
        <v>538</v>
      </c>
      <c r="V181" s="120">
        <f>O181</f>
        <v>29365</v>
      </c>
      <c r="W181" s="120">
        <f>V181-V179</f>
        <v>2613</v>
      </c>
    </row>
    <row r="182" spans="3:23" ht="23" thickBot="1" x14ac:dyDescent="0.6">
      <c r="G182" s="248" t="s">
        <v>509</v>
      </c>
      <c r="H182" s="249"/>
      <c r="I182" s="250"/>
      <c r="J182" s="285">
        <f>SUM(J158:L181)</f>
        <v>221647</v>
      </c>
      <c r="K182" s="286"/>
      <c r="L182" s="287"/>
      <c r="M182" s="288">
        <f>SUM(M158:N181)</f>
        <v>202182</v>
      </c>
      <c r="N182" s="289"/>
      <c r="O182" s="288">
        <f>O157-M182+J182</f>
        <v>29365</v>
      </c>
      <c r="P182" s="296"/>
      <c r="Q182" s="290" t="s">
        <v>510</v>
      </c>
      <c r="R182" s="291"/>
      <c r="S182" s="291"/>
      <c r="T182" s="292"/>
      <c r="V182" s="105" t="s">
        <v>545</v>
      </c>
      <c r="W182" s="120">
        <f>SUM(W158:W181)</f>
        <v>19465</v>
      </c>
    </row>
    <row r="183" spans="3:23" ht="23" thickBot="1" x14ac:dyDescent="0.6">
      <c r="V183" s="105" t="s">
        <v>546</v>
      </c>
      <c r="W183" s="120">
        <f>V157</f>
        <v>9900</v>
      </c>
    </row>
    <row r="184" spans="3:23" ht="23" thickBot="1" x14ac:dyDescent="0.6">
      <c r="V184" s="105" t="s">
        <v>547</v>
      </c>
      <c r="W184" s="120">
        <f>SUM(W182:W183)</f>
        <v>29365</v>
      </c>
    </row>
    <row r="185" spans="3:23" ht="23" thickBot="1" x14ac:dyDescent="0.6">
      <c r="C185" s="248" t="s">
        <v>402</v>
      </c>
      <c r="D185" s="249"/>
      <c r="E185" s="250"/>
      <c r="G185" s="308" t="s">
        <v>403</v>
      </c>
      <c r="H185" s="309"/>
      <c r="I185" s="309"/>
      <c r="J185" s="309"/>
      <c r="K185" s="309"/>
      <c r="L185" s="310"/>
      <c r="V185" s="105" t="s">
        <v>548</v>
      </c>
      <c r="W185" s="120">
        <f>O182-W184</f>
        <v>0</v>
      </c>
    </row>
    <row r="186" spans="3:23" ht="18" thickBot="1" x14ac:dyDescent="0.6"/>
    <row r="187" spans="3:23" ht="23" thickBot="1" x14ac:dyDescent="0.6">
      <c r="C187" s="248" t="s">
        <v>247</v>
      </c>
      <c r="D187" s="249"/>
      <c r="E187" s="250"/>
      <c r="G187" s="308" t="s">
        <v>495</v>
      </c>
      <c r="H187" s="309"/>
      <c r="I187" s="309"/>
      <c r="J187" s="309"/>
      <c r="K187" s="309"/>
      <c r="L187" s="310"/>
    </row>
    <row r="188" spans="3:23" ht="18" thickBot="1" x14ac:dyDescent="0.6"/>
    <row r="189" spans="3:23" ht="23" thickBot="1" x14ac:dyDescent="0.6">
      <c r="C189" s="248" t="s">
        <v>315</v>
      </c>
      <c r="D189" s="249"/>
      <c r="E189" s="250"/>
      <c r="G189" s="311" t="s">
        <v>225</v>
      </c>
      <c r="H189" s="312"/>
      <c r="I189" s="312"/>
      <c r="J189" s="312"/>
      <c r="K189" s="312"/>
      <c r="L189" s="313"/>
    </row>
    <row r="190" spans="3:23" ht="18" thickBot="1" x14ac:dyDescent="0.6"/>
    <row r="191" spans="3:23" ht="23" thickBot="1" x14ac:dyDescent="0.6">
      <c r="C191" s="248" t="s">
        <v>282</v>
      </c>
      <c r="D191" s="249"/>
      <c r="E191" s="250"/>
      <c r="G191" s="308" t="s">
        <v>408</v>
      </c>
      <c r="H191" s="309"/>
      <c r="I191" s="309"/>
      <c r="J191" s="309"/>
      <c r="K191" s="309"/>
      <c r="L191" s="310"/>
      <c r="W191" s="122" t="s">
        <v>539</v>
      </c>
    </row>
    <row r="192" spans="3:23" ht="19.5" thickBot="1" x14ac:dyDescent="0.6">
      <c r="W192" s="121" t="s">
        <v>540</v>
      </c>
    </row>
    <row r="193" spans="3:23" ht="23" thickBot="1" x14ac:dyDescent="0.6">
      <c r="C193" s="248" t="s">
        <v>406</v>
      </c>
      <c r="D193" s="249"/>
      <c r="E193" s="250"/>
      <c r="G193" s="248" t="s">
        <v>407</v>
      </c>
      <c r="H193" s="249"/>
      <c r="I193" s="250"/>
      <c r="J193" s="293" t="s">
        <v>408</v>
      </c>
      <c r="K193" s="294"/>
      <c r="L193" s="295"/>
      <c r="M193" s="248" t="s">
        <v>405</v>
      </c>
      <c r="N193" s="250"/>
      <c r="O193" s="248" t="s">
        <v>409</v>
      </c>
      <c r="P193" s="249"/>
      <c r="Q193" s="305" t="s">
        <v>410</v>
      </c>
      <c r="R193" s="306"/>
      <c r="S193" s="306"/>
      <c r="T193" s="307"/>
      <c r="V193" s="72" t="s">
        <v>527</v>
      </c>
      <c r="W193" s="72" t="s">
        <v>528</v>
      </c>
    </row>
    <row r="194" spans="3:23" ht="23" thickBot="1" x14ac:dyDescent="0.6">
      <c r="C194" s="72">
        <v>4</v>
      </c>
      <c r="D194" s="74" t="s">
        <v>501</v>
      </c>
      <c r="E194" s="72">
        <v>1</v>
      </c>
      <c r="G194" s="248"/>
      <c r="H194" s="249"/>
      <c r="I194" s="250"/>
      <c r="J194" s="293"/>
      <c r="K194" s="294"/>
      <c r="L194" s="295"/>
      <c r="M194" s="288"/>
      <c r="N194" s="289"/>
      <c r="O194" s="270">
        <f>B①_1_期首BS等残高取込!J31</f>
        <v>1000</v>
      </c>
      <c r="P194" s="325"/>
      <c r="Q194" s="326" t="s">
        <v>514</v>
      </c>
      <c r="R194" s="327"/>
      <c r="S194" s="327"/>
      <c r="T194" s="328"/>
      <c r="U194" s="72" t="s">
        <v>525</v>
      </c>
      <c r="V194" s="120">
        <f>O194</f>
        <v>1000</v>
      </c>
    </row>
    <row r="195" spans="3:23" ht="45" customHeight="1" thickBot="1" x14ac:dyDescent="0.6">
      <c r="C195" s="72">
        <v>4</v>
      </c>
      <c r="D195" s="74" t="s">
        <v>518</v>
      </c>
      <c r="E195" s="72">
        <v>30</v>
      </c>
      <c r="G195" s="248" t="s">
        <v>105</v>
      </c>
      <c r="H195" s="249"/>
      <c r="I195" s="250"/>
      <c r="J195" s="318">
        <f>B③_予算仕訳!K26</f>
        <v>9900</v>
      </c>
      <c r="K195" s="323"/>
      <c r="L195" s="324"/>
      <c r="M195" s="288"/>
      <c r="N195" s="289"/>
      <c r="O195" s="288">
        <f t="shared" ref="O195" si="20">O194-M195+J195</f>
        <v>10900</v>
      </c>
      <c r="P195" s="296"/>
      <c r="Q195" s="304" t="s">
        <v>516</v>
      </c>
      <c r="R195" s="255"/>
      <c r="S195" s="255"/>
      <c r="T195" s="269"/>
      <c r="U195" s="72" t="s">
        <v>524</v>
      </c>
      <c r="V195" s="120">
        <f>O195</f>
        <v>10900</v>
      </c>
      <c r="W195" s="120">
        <f>V195-V194</f>
        <v>9900</v>
      </c>
    </row>
    <row r="196" spans="3:23" ht="45" customHeight="1" thickBot="1" x14ac:dyDescent="0.6">
      <c r="C196" s="72">
        <v>5</v>
      </c>
      <c r="D196" s="74" t="s">
        <v>501</v>
      </c>
      <c r="E196" s="72">
        <v>31</v>
      </c>
      <c r="G196" s="248" t="s">
        <v>109</v>
      </c>
      <c r="H196" s="249"/>
      <c r="I196" s="250"/>
      <c r="J196" s="301"/>
      <c r="K196" s="302"/>
      <c r="L196" s="303"/>
      <c r="M196" s="270">
        <f>B③_予算仕訳!S42</f>
        <v>900</v>
      </c>
      <c r="N196" s="314"/>
      <c r="O196" s="288">
        <f t="shared" ref="O196" si="21">O195-M196+J196</f>
        <v>10000</v>
      </c>
      <c r="P196" s="296"/>
      <c r="Q196" s="304" t="s">
        <v>517</v>
      </c>
      <c r="R196" s="255"/>
      <c r="S196" s="255"/>
      <c r="T196" s="269"/>
    </row>
    <row r="197" spans="3:23" ht="23" thickBot="1" x14ac:dyDescent="0.6">
      <c r="C197" s="72">
        <v>5</v>
      </c>
      <c r="D197" s="74" t="s">
        <v>501</v>
      </c>
      <c r="E197" s="72">
        <v>31</v>
      </c>
      <c r="G197" s="248" t="s">
        <v>105</v>
      </c>
      <c r="H197" s="249"/>
      <c r="I197" s="250"/>
      <c r="J197" s="318">
        <f>B③_予算仕訳!S36</f>
        <v>10450</v>
      </c>
      <c r="K197" s="323"/>
      <c r="L197" s="324"/>
      <c r="M197" s="288"/>
      <c r="N197" s="289"/>
      <c r="O197" s="276">
        <f>O196-M197+J197</f>
        <v>20450</v>
      </c>
      <c r="P197" s="329"/>
      <c r="Q197" s="320" t="s">
        <v>507</v>
      </c>
      <c r="R197" s="321"/>
      <c r="S197" s="321"/>
      <c r="T197" s="322"/>
      <c r="U197" s="72" t="s">
        <v>526</v>
      </c>
      <c r="V197" s="120">
        <f>O197</f>
        <v>20450</v>
      </c>
      <c r="W197" s="120">
        <f>V197-V195</f>
        <v>9550</v>
      </c>
    </row>
    <row r="198" spans="3:23" ht="23" thickBot="1" x14ac:dyDescent="0.6">
      <c r="C198" s="72">
        <v>6</v>
      </c>
      <c r="D198" s="74" t="s">
        <v>501</v>
      </c>
      <c r="E198" s="72">
        <v>30</v>
      </c>
      <c r="G198" s="248" t="s">
        <v>105</v>
      </c>
      <c r="H198" s="249"/>
      <c r="I198" s="250"/>
      <c r="J198" s="318">
        <f>B③_予算仕訳!S51</f>
        <v>11495</v>
      </c>
      <c r="K198" s="323"/>
      <c r="L198" s="324"/>
      <c r="M198" s="288"/>
      <c r="N198" s="289"/>
      <c r="O198" s="288">
        <f t="shared" ref="O198" si="22">O197-M198+J198</f>
        <v>31945</v>
      </c>
      <c r="P198" s="296"/>
      <c r="Q198" s="320" t="s">
        <v>511</v>
      </c>
      <c r="R198" s="321"/>
      <c r="S198" s="321"/>
      <c r="T198" s="322"/>
      <c r="U198" s="72" t="s">
        <v>529</v>
      </c>
      <c r="V198" s="120">
        <f t="shared" ref="V198:V207" si="23">O198</f>
        <v>31945</v>
      </c>
      <c r="W198" s="120">
        <f t="shared" ref="W198:W207" si="24">V198-V197</f>
        <v>11495</v>
      </c>
    </row>
    <row r="199" spans="3:23" ht="23" thickBot="1" x14ac:dyDescent="0.6">
      <c r="C199" s="72">
        <v>7</v>
      </c>
      <c r="D199" s="74" t="s">
        <v>508</v>
      </c>
      <c r="E199" s="72">
        <v>31</v>
      </c>
      <c r="G199" s="248" t="s">
        <v>105</v>
      </c>
      <c r="H199" s="249"/>
      <c r="I199" s="250"/>
      <c r="J199" s="318">
        <f>B③_予算仕訳!S60</f>
        <v>12645</v>
      </c>
      <c r="K199" s="323"/>
      <c r="L199" s="324"/>
      <c r="M199" s="288"/>
      <c r="N199" s="289"/>
      <c r="O199" s="288">
        <f>O198-M199+J199</f>
        <v>44590</v>
      </c>
      <c r="P199" s="296"/>
      <c r="Q199" s="320" t="s">
        <v>511</v>
      </c>
      <c r="R199" s="321"/>
      <c r="S199" s="321"/>
      <c r="T199" s="322"/>
      <c r="U199" s="72" t="s">
        <v>530</v>
      </c>
      <c r="V199" s="120">
        <f t="shared" si="23"/>
        <v>44590</v>
      </c>
      <c r="W199" s="120">
        <f t="shared" si="24"/>
        <v>12645</v>
      </c>
    </row>
    <row r="200" spans="3:23" ht="23" thickBot="1" x14ac:dyDescent="0.6">
      <c r="C200" s="72">
        <f t="shared" ref="C200" si="25">+C199+1</f>
        <v>8</v>
      </c>
      <c r="D200" s="74" t="s">
        <v>506</v>
      </c>
      <c r="E200" s="72">
        <v>31</v>
      </c>
      <c r="G200" s="248" t="s">
        <v>105</v>
      </c>
      <c r="H200" s="249"/>
      <c r="I200" s="250"/>
      <c r="J200" s="318">
        <f>B③_予算仕訳!S70</f>
        <v>13899</v>
      </c>
      <c r="K200" s="323"/>
      <c r="L200" s="324"/>
      <c r="M200" s="288"/>
      <c r="N200" s="289"/>
      <c r="O200" s="288">
        <f t="shared" ref="O200:O207" si="26">O199-M200+J200</f>
        <v>58489</v>
      </c>
      <c r="P200" s="296"/>
      <c r="Q200" s="320" t="s">
        <v>511</v>
      </c>
      <c r="R200" s="321"/>
      <c r="S200" s="321"/>
      <c r="T200" s="322"/>
      <c r="U200" s="72" t="s">
        <v>531</v>
      </c>
      <c r="V200" s="120">
        <f t="shared" si="23"/>
        <v>58489</v>
      </c>
      <c r="W200" s="120">
        <f t="shared" si="24"/>
        <v>13899</v>
      </c>
    </row>
    <row r="201" spans="3:23" ht="23" thickBot="1" x14ac:dyDescent="0.6">
      <c r="C201" s="72">
        <v>9</v>
      </c>
      <c r="D201" s="74" t="s">
        <v>486</v>
      </c>
      <c r="E201" s="72">
        <v>30</v>
      </c>
      <c r="G201" s="248" t="s">
        <v>105</v>
      </c>
      <c r="H201" s="249"/>
      <c r="I201" s="250"/>
      <c r="J201" s="318">
        <f>B③_予算仕訳!S79</f>
        <v>15257</v>
      </c>
      <c r="K201" s="323"/>
      <c r="L201" s="324"/>
      <c r="M201" s="288"/>
      <c r="N201" s="289"/>
      <c r="O201" s="288">
        <f t="shared" si="26"/>
        <v>73746</v>
      </c>
      <c r="P201" s="296"/>
      <c r="Q201" s="320" t="s">
        <v>511</v>
      </c>
      <c r="R201" s="321"/>
      <c r="S201" s="321"/>
      <c r="T201" s="322"/>
      <c r="U201" s="72" t="s">
        <v>532</v>
      </c>
      <c r="V201" s="120">
        <f t="shared" si="23"/>
        <v>73746</v>
      </c>
      <c r="W201" s="120">
        <f t="shared" si="24"/>
        <v>15257</v>
      </c>
    </row>
    <row r="202" spans="3:23" ht="23" thickBot="1" x14ac:dyDescent="0.6">
      <c r="C202" s="72">
        <v>10</v>
      </c>
      <c r="D202" s="74" t="s">
        <v>486</v>
      </c>
      <c r="E202" s="72">
        <v>31</v>
      </c>
      <c r="G202" s="248" t="s">
        <v>105</v>
      </c>
      <c r="H202" s="249"/>
      <c r="I202" s="250"/>
      <c r="J202" s="318">
        <f>B③_予算仕訳!S88</f>
        <v>16720</v>
      </c>
      <c r="K202" s="323"/>
      <c r="L202" s="324"/>
      <c r="M202" s="288"/>
      <c r="N202" s="289"/>
      <c r="O202" s="288">
        <f t="shared" si="26"/>
        <v>90466</v>
      </c>
      <c r="P202" s="296"/>
      <c r="Q202" s="320" t="s">
        <v>511</v>
      </c>
      <c r="R202" s="321"/>
      <c r="S202" s="321"/>
      <c r="T202" s="322"/>
      <c r="U202" s="72" t="s">
        <v>533</v>
      </c>
      <c r="V202" s="120">
        <f t="shared" si="23"/>
        <v>90466</v>
      </c>
      <c r="W202" s="120">
        <f t="shared" si="24"/>
        <v>16720</v>
      </c>
    </row>
    <row r="203" spans="3:23" ht="23" thickBot="1" x14ac:dyDescent="0.6">
      <c r="C203" s="72">
        <v>11</v>
      </c>
      <c r="D203" s="74" t="s">
        <v>486</v>
      </c>
      <c r="E203" s="72">
        <v>30</v>
      </c>
      <c r="G203" s="248" t="s">
        <v>105</v>
      </c>
      <c r="H203" s="249"/>
      <c r="I203" s="250"/>
      <c r="J203" s="318">
        <f>B③_予算仕訳!K97</f>
        <v>18392</v>
      </c>
      <c r="K203" s="323"/>
      <c r="L203" s="324"/>
      <c r="M203" s="288"/>
      <c r="N203" s="289"/>
      <c r="O203" s="288">
        <f t="shared" si="26"/>
        <v>108858</v>
      </c>
      <c r="P203" s="296"/>
      <c r="Q203" s="320" t="s">
        <v>511</v>
      </c>
      <c r="R203" s="321"/>
      <c r="S203" s="321"/>
      <c r="T203" s="322"/>
      <c r="U203" s="72" t="s">
        <v>534</v>
      </c>
      <c r="V203" s="120">
        <f t="shared" si="23"/>
        <v>108858</v>
      </c>
      <c r="W203" s="120">
        <f t="shared" si="24"/>
        <v>18392</v>
      </c>
    </row>
    <row r="204" spans="3:23" ht="23" thickBot="1" x14ac:dyDescent="0.6">
      <c r="C204" s="72">
        <v>12</v>
      </c>
      <c r="D204" s="74" t="s">
        <v>486</v>
      </c>
      <c r="E204" s="72">
        <v>31</v>
      </c>
      <c r="G204" s="248" t="s">
        <v>105</v>
      </c>
      <c r="H204" s="249"/>
      <c r="I204" s="250"/>
      <c r="J204" s="318">
        <f>B③_予算仕訳!K106</f>
        <v>20169</v>
      </c>
      <c r="K204" s="323"/>
      <c r="L204" s="324"/>
      <c r="M204" s="288"/>
      <c r="N204" s="289"/>
      <c r="O204" s="288">
        <f t="shared" si="26"/>
        <v>129027</v>
      </c>
      <c r="P204" s="296"/>
      <c r="Q204" s="320" t="s">
        <v>511</v>
      </c>
      <c r="R204" s="321"/>
      <c r="S204" s="321"/>
      <c r="T204" s="322"/>
      <c r="U204" s="72" t="s">
        <v>535</v>
      </c>
      <c r="V204" s="120">
        <f t="shared" si="23"/>
        <v>129027</v>
      </c>
      <c r="W204" s="120">
        <f t="shared" si="24"/>
        <v>20169</v>
      </c>
    </row>
    <row r="205" spans="3:23" ht="23" thickBot="1" x14ac:dyDescent="0.6">
      <c r="C205" s="72" t="s">
        <v>327</v>
      </c>
      <c r="D205" s="74" t="s">
        <v>486</v>
      </c>
      <c r="E205" s="72">
        <v>31</v>
      </c>
      <c r="G205" s="248" t="s">
        <v>105</v>
      </c>
      <c r="H205" s="249"/>
      <c r="I205" s="250"/>
      <c r="J205" s="318">
        <f>B③_予算仕訳!K115</f>
        <v>22154</v>
      </c>
      <c r="K205" s="323"/>
      <c r="L205" s="324"/>
      <c r="M205" s="288"/>
      <c r="N205" s="300"/>
      <c r="O205" s="288">
        <f t="shared" si="26"/>
        <v>151181</v>
      </c>
      <c r="P205" s="296"/>
      <c r="Q205" s="320" t="s">
        <v>511</v>
      </c>
      <c r="R205" s="321"/>
      <c r="S205" s="321"/>
      <c r="T205" s="322"/>
      <c r="U205" s="72" t="s">
        <v>536</v>
      </c>
      <c r="V205" s="120">
        <f t="shared" si="23"/>
        <v>151181</v>
      </c>
      <c r="W205" s="120">
        <f t="shared" si="24"/>
        <v>22154</v>
      </c>
    </row>
    <row r="206" spans="3:23" ht="23" thickBot="1" x14ac:dyDescent="0.6">
      <c r="C206" s="72" t="s">
        <v>330</v>
      </c>
      <c r="D206" s="74" t="s">
        <v>486</v>
      </c>
      <c r="E206" s="72">
        <v>28</v>
      </c>
      <c r="G206" s="248" t="s">
        <v>105</v>
      </c>
      <c r="H206" s="249"/>
      <c r="I206" s="250"/>
      <c r="J206" s="318">
        <f>B③_予算仕訳!K124</f>
        <v>24349</v>
      </c>
      <c r="K206" s="323"/>
      <c r="L206" s="324"/>
      <c r="M206" s="288"/>
      <c r="N206" s="289"/>
      <c r="O206" s="288">
        <f t="shared" si="26"/>
        <v>175530</v>
      </c>
      <c r="P206" s="296"/>
      <c r="Q206" s="320" t="s">
        <v>511</v>
      </c>
      <c r="R206" s="321"/>
      <c r="S206" s="321"/>
      <c r="T206" s="322"/>
      <c r="U206" s="72" t="s">
        <v>537</v>
      </c>
      <c r="V206" s="120">
        <f t="shared" si="23"/>
        <v>175530</v>
      </c>
      <c r="W206" s="120">
        <f t="shared" si="24"/>
        <v>24349</v>
      </c>
    </row>
    <row r="207" spans="3:23" ht="23" thickBot="1" x14ac:dyDescent="0.6">
      <c r="C207" s="72" t="s">
        <v>331</v>
      </c>
      <c r="D207" s="74" t="s">
        <v>492</v>
      </c>
      <c r="E207" s="72">
        <v>31</v>
      </c>
      <c r="G207" s="248" t="s">
        <v>105</v>
      </c>
      <c r="H207" s="249"/>
      <c r="I207" s="250"/>
      <c r="J207" s="318">
        <f>B③_予算仕訳!K133</f>
        <v>26752</v>
      </c>
      <c r="K207" s="323"/>
      <c r="L207" s="324"/>
      <c r="M207" s="288"/>
      <c r="N207" s="289"/>
      <c r="O207" s="288">
        <f t="shared" si="26"/>
        <v>202282</v>
      </c>
      <c r="P207" s="296"/>
      <c r="Q207" s="320" t="s">
        <v>511</v>
      </c>
      <c r="R207" s="321"/>
      <c r="S207" s="321"/>
      <c r="T207" s="322"/>
      <c r="U207" s="72" t="s">
        <v>538</v>
      </c>
      <c r="V207" s="120">
        <f t="shared" si="23"/>
        <v>202282</v>
      </c>
      <c r="W207" s="120">
        <f t="shared" si="24"/>
        <v>26752</v>
      </c>
    </row>
    <row r="208" spans="3:23" ht="23" thickBot="1" x14ac:dyDescent="0.6">
      <c r="G208" s="248" t="s">
        <v>509</v>
      </c>
      <c r="H208" s="249"/>
      <c r="I208" s="250"/>
      <c r="J208" s="285">
        <f>SUM(J195:L207)</f>
        <v>202182</v>
      </c>
      <c r="K208" s="286"/>
      <c r="L208" s="287"/>
      <c r="M208" s="288">
        <f>SUM(M195:N207)</f>
        <v>900</v>
      </c>
      <c r="N208" s="289"/>
      <c r="O208" s="288">
        <f>O207</f>
        <v>202282</v>
      </c>
      <c r="P208" s="289"/>
      <c r="Q208" s="290" t="s">
        <v>510</v>
      </c>
      <c r="R208" s="291"/>
      <c r="S208" s="291"/>
      <c r="T208" s="292"/>
      <c r="V208" s="105" t="s">
        <v>545</v>
      </c>
      <c r="W208" s="120">
        <f>SUM(W184:W207)</f>
        <v>230647</v>
      </c>
    </row>
    <row r="209" spans="3:23" ht="23" thickBot="1" x14ac:dyDescent="0.6">
      <c r="V209" s="105" t="s">
        <v>546</v>
      </c>
      <c r="W209" s="120">
        <f>V194</f>
        <v>1000</v>
      </c>
    </row>
    <row r="210" spans="3:23" ht="23" thickBot="1" x14ac:dyDescent="0.6">
      <c r="V210" s="105" t="s">
        <v>547</v>
      </c>
      <c r="W210" s="120">
        <f>SUM(W208:W209)</f>
        <v>231647</v>
      </c>
    </row>
    <row r="211" spans="3:23" ht="23" thickBot="1" x14ac:dyDescent="0.6">
      <c r="C211" s="248" t="s">
        <v>402</v>
      </c>
      <c r="D211" s="249"/>
      <c r="E211" s="250"/>
      <c r="G211" s="308" t="s">
        <v>403</v>
      </c>
      <c r="H211" s="309"/>
      <c r="I211" s="309"/>
      <c r="J211" s="309"/>
      <c r="K211" s="309"/>
      <c r="L211" s="310"/>
      <c r="V211" s="105" t="s">
        <v>548</v>
      </c>
      <c r="W211" s="120">
        <f>O208-W210</f>
        <v>-29365</v>
      </c>
    </row>
    <row r="212" spans="3:23" ht="18" thickBot="1" x14ac:dyDescent="0.6"/>
    <row r="213" spans="3:23" ht="23" thickBot="1" x14ac:dyDescent="0.6">
      <c r="C213" s="248" t="s">
        <v>247</v>
      </c>
      <c r="D213" s="249"/>
      <c r="E213" s="250"/>
      <c r="G213" s="308" t="s">
        <v>495</v>
      </c>
      <c r="H213" s="309"/>
      <c r="I213" s="309"/>
      <c r="J213" s="309"/>
      <c r="K213" s="309"/>
      <c r="L213" s="310"/>
    </row>
    <row r="214" spans="3:23" ht="18" thickBot="1" x14ac:dyDescent="0.6"/>
    <row r="215" spans="3:23" ht="23" thickBot="1" x14ac:dyDescent="0.6">
      <c r="C215" s="248" t="s">
        <v>315</v>
      </c>
      <c r="D215" s="249"/>
      <c r="E215" s="250"/>
      <c r="G215" s="311" t="s">
        <v>113</v>
      </c>
      <c r="H215" s="312"/>
      <c r="I215" s="312"/>
      <c r="J215" s="312"/>
      <c r="K215" s="312"/>
      <c r="L215" s="313"/>
    </row>
    <row r="216" spans="3:23" ht="18" thickBot="1" x14ac:dyDescent="0.6"/>
    <row r="217" spans="3:23" ht="23" thickBot="1" x14ac:dyDescent="0.6">
      <c r="C217" s="248" t="s">
        <v>282</v>
      </c>
      <c r="D217" s="249"/>
      <c r="E217" s="250"/>
      <c r="G217" s="308" t="s">
        <v>405</v>
      </c>
      <c r="H217" s="309"/>
      <c r="I217" s="309"/>
      <c r="J217" s="309"/>
      <c r="K217" s="309"/>
      <c r="L217" s="310"/>
      <c r="W217" s="122" t="s">
        <v>539</v>
      </c>
    </row>
    <row r="218" spans="3:23" ht="19.5" thickBot="1" x14ac:dyDescent="0.6">
      <c r="W218" s="121" t="s">
        <v>540</v>
      </c>
    </row>
    <row r="219" spans="3:23" ht="23" thickBot="1" x14ac:dyDescent="0.6">
      <c r="C219" s="248" t="s">
        <v>406</v>
      </c>
      <c r="D219" s="249"/>
      <c r="E219" s="250"/>
      <c r="G219" s="248" t="s">
        <v>407</v>
      </c>
      <c r="H219" s="249"/>
      <c r="I219" s="250"/>
      <c r="J219" s="293" t="s">
        <v>408</v>
      </c>
      <c r="K219" s="294"/>
      <c r="L219" s="295"/>
      <c r="M219" s="248" t="s">
        <v>405</v>
      </c>
      <c r="N219" s="250"/>
      <c r="O219" s="248" t="s">
        <v>409</v>
      </c>
      <c r="P219" s="249"/>
      <c r="Q219" s="305" t="s">
        <v>410</v>
      </c>
      <c r="R219" s="306"/>
      <c r="S219" s="306"/>
      <c r="T219" s="307"/>
      <c r="V219" s="72" t="s">
        <v>527</v>
      </c>
      <c r="W219" s="72" t="s">
        <v>528</v>
      </c>
    </row>
    <row r="220" spans="3:23" ht="23" thickBot="1" x14ac:dyDescent="0.6">
      <c r="C220" s="72">
        <v>4</v>
      </c>
      <c r="D220" s="74" t="s">
        <v>497</v>
      </c>
      <c r="E220" s="72">
        <v>1</v>
      </c>
      <c r="G220" s="248"/>
      <c r="H220" s="249"/>
      <c r="I220" s="250"/>
      <c r="J220" s="285"/>
      <c r="K220" s="286"/>
      <c r="L220" s="287"/>
      <c r="M220" s="288"/>
      <c r="N220" s="289"/>
      <c r="O220" s="276">
        <f>B①_1_期首BS等残高取込!J41</f>
        <v>10000</v>
      </c>
      <c r="P220" s="329"/>
      <c r="Q220" s="326" t="s">
        <v>514</v>
      </c>
      <c r="R220" s="327"/>
      <c r="S220" s="327"/>
      <c r="T220" s="328"/>
      <c r="U220" s="72" t="s">
        <v>525</v>
      </c>
      <c r="V220" s="120">
        <f>O220</f>
        <v>10000</v>
      </c>
      <c r="W220" s="120">
        <v>0</v>
      </c>
    </row>
    <row r="223" spans="3:23" ht="18" thickBot="1" x14ac:dyDescent="0.6"/>
    <row r="224" spans="3:23" ht="23" thickBot="1" x14ac:dyDescent="0.6">
      <c r="C224" s="248" t="s">
        <v>402</v>
      </c>
      <c r="D224" s="249"/>
      <c r="E224" s="250"/>
      <c r="G224" s="308" t="s">
        <v>403</v>
      </c>
      <c r="H224" s="309"/>
      <c r="I224" s="309"/>
      <c r="J224" s="309"/>
      <c r="K224" s="309"/>
      <c r="L224" s="310"/>
    </row>
    <row r="225" spans="3:20" ht="18" thickBot="1" x14ac:dyDescent="0.6"/>
    <row r="226" spans="3:20" ht="23" thickBot="1" x14ac:dyDescent="0.6">
      <c r="C226" s="248" t="s">
        <v>247</v>
      </c>
      <c r="D226" s="249"/>
      <c r="E226" s="250"/>
      <c r="G226" s="308" t="s">
        <v>258</v>
      </c>
      <c r="H226" s="309"/>
      <c r="I226" s="309"/>
      <c r="J226" s="309"/>
      <c r="K226" s="309"/>
      <c r="L226" s="310"/>
    </row>
    <row r="227" spans="3:20" ht="18" thickBot="1" x14ac:dyDescent="0.6"/>
    <row r="228" spans="3:20" ht="23" thickBot="1" x14ac:dyDescent="0.6">
      <c r="C228" s="248" t="s">
        <v>315</v>
      </c>
      <c r="D228" s="249"/>
      <c r="E228" s="250"/>
      <c r="G228" s="311" t="s">
        <v>233</v>
      </c>
      <c r="H228" s="312"/>
      <c r="I228" s="312"/>
      <c r="J228" s="312"/>
      <c r="K228" s="312"/>
      <c r="L228" s="313"/>
    </row>
    <row r="229" spans="3:20" ht="18" thickBot="1" x14ac:dyDescent="0.6"/>
    <row r="230" spans="3:20" ht="23" thickBot="1" x14ac:dyDescent="0.6">
      <c r="C230" s="248" t="s">
        <v>282</v>
      </c>
      <c r="D230" s="249"/>
      <c r="E230" s="250"/>
      <c r="G230" s="308" t="s">
        <v>408</v>
      </c>
      <c r="H230" s="309"/>
      <c r="I230" s="309"/>
      <c r="J230" s="309"/>
      <c r="K230" s="309"/>
      <c r="L230" s="310"/>
    </row>
    <row r="231" spans="3:20" ht="18" thickBot="1" x14ac:dyDescent="0.6"/>
    <row r="232" spans="3:20" ht="23" thickBot="1" x14ac:dyDescent="0.6">
      <c r="C232" s="248" t="s">
        <v>406</v>
      </c>
      <c r="D232" s="249"/>
      <c r="E232" s="250"/>
      <c r="G232" s="248" t="s">
        <v>407</v>
      </c>
      <c r="H232" s="249"/>
      <c r="I232" s="250"/>
      <c r="J232" s="293" t="s">
        <v>408</v>
      </c>
      <c r="K232" s="294"/>
      <c r="L232" s="295"/>
      <c r="M232" s="248" t="s">
        <v>405</v>
      </c>
      <c r="N232" s="250"/>
      <c r="O232" s="248" t="s">
        <v>409</v>
      </c>
      <c r="P232" s="249"/>
      <c r="Q232" s="305" t="s">
        <v>410</v>
      </c>
      <c r="R232" s="306"/>
      <c r="S232" s="306"/>
      <c r="T232" s="307"/>
    </row>
    <row r="233" spans="3:20" ht="23" thickBot="1" x14ac:dyDescent="0.6">
      <c r="C233" s="72">
        <v>4</v>
      </c>
      <c r="D233" s="74" t="s">
        <v>501</v>
      </c>
      <c r="E233" s="72">
        <v>1</v>
      </c>
      <c r="G233" s="248"/>
      <c r="H233" s="249"/>
      <c r="I233" s="250"/>
      <c r="J233" s="293"/>
      <c r="K233" s="294"/>
      <c r="L233" s="295"/>
      <c r="M233" s="288"/>
      <c r="N233" s="289"/>
      <c r="O233" s="270">
        <f>B①_1_期首BS等残高取込!J56</f>
        <v>1000</v>
      </c>
      <c r="P233" s="325"/>
      <c r="Q233" s="326" t="s">
        <v>514</v>
      </c>
      <c r="R233" s="327"/>
      <c r="S233" s="327"/>
      <c r="T233" s="328"/>
    </row>
    <row r="234" spans="3:20" ht="37.25" customHeight="1" thickBot="1" x14ac:dyDescent="0.6">
      <c r="C234" s="72">
        <v>4</v>
      </c>
      <c r="D234" s="74" t="s">
        <v>518</v>
      </c>
      <c r="E234" s="72">
        <v>30</v>
      </c>
      <c r="G234" s="248" t="s">
        <v>146</v>
      </c>
      <c r="H234" s="249"/>
      <c r="I234" s="250"/>
      <c r="J234" s="318">
        <f>B③_予算仕訳!K28</f>
        <v>9900</v>
      </c>
      <c r="K234" s="323"/>
      <c r="L234" s="324"/>
      <c r="M234" s="288"/>
      <c r="N234" s="289"/>
      <c r="O234" s="288">
        <f t="shared" ref="O234:O235" si="27">O233-M234+J234</f>
        <v>10900</v>
      </c>
      <c r="P234" s="296"/>
      <c r="Q234" s="304" t="s">
        <v>519</v>
      </c>
      <c r="R234" s="255"/>
      <c r="S234" s="255"/>
      <c r="T234" s="269"/>
    </row>
    <row r="235" spans="3:20" ht="39.65" customHeight="1" thickBot="1" x14ac:dyDescent="0.6">
      <c r="C235" s="72">
        <v>5</v>
      </c>
      <c r="D235" s="74" t="s">
        <v>501</v>
      </c>
      <c r="E235" s="72">
        <v>31</v>
      </c>
      <c r="G235" s="248" t="s">
        <v>521</v>
      </c>
      <c r="H235" s="249"/>
      <c r="I235" s="250"/>
      <c r="J235" s="301"/>
      <c r="K235" s="302"/>
      <c r="L235" s="303"/>
      <c r="M235" s="270">
        <f>B③_予算仕訳!S44</f>
        <v>900</v>
      </c>
      <c r="N235" s="314"/>
      <c r="O235" s="288">
        <f t="shared" si="27"/>
        <v>10000</v>
      </c>
      <c r="P235" s="296"/>
      <c r="Q235" s="304" t="s">
        <v>520</v>
      </c>
      <c r="R235" s="255"/>
      <c r="S235" s="255"/>
      <c r="T235" s="269"/>
    </row>
    <row r="236" spans="3:20" ht="23" thickBot="1" x14ac:dyDescent="0.6">
      <c r="C236" s="72">
        <v>5</v>
      </c>
      <c r="D236" s="74" t="s">
        <v>486</v>
      </c>
      <c r="E236" s="72">
        <v>31</v>
      </c>
      <c r="G236" s="248" t="s">
        <v>146</v>
      </c>
      <c r="H236" s="249"/>
      <c r="I236" s="250"/>
      <c r="J236" s="318">
        <f>B③_予算仕訳!K38</f>
        <v>10450</v>
      </c>
      <c r="K236" s="323"/>
      <c r="L236" s="324"/>
      <c r="M236" s="288"/>
      <c r="N236" s="289"/>
      <c r="O236" s="276">
        <f>O235-M236+J236</f>
        <v>20450</v>
      </c>
      <c r="P236" s="329"/>
      <c r="Q236" s="297" t="s">
        <v>512</v>
      </c>
      <c r="R236" s="298"/>
      <c r="S236" s="298"/>
      <c r="T236" s="299"/>
    </row>
    <row r="237" spans="3:20" ht="23" thickBot="1" x14ac:dyDescent="0.6">
      <c r="C237" s="72">
        <v>6</v>
      </c>
      <c r="D237" s="74" t="s">
        <v>492</v>
      </c>
      <c r="E237" s="72">
        <v>30</v>
      </c>
      <c r="G237" s="248" t="s">
        <v>146</v>
      </c>
      <c r="H237" s="249"/>
      <c r="I237" s="250"/>
      <c r="J237" s="318">
        <f>B③_予算仕訳!K53</f>
        <v>11495</v>
      </c>
      <c r="K237" s="323"/>
      <c r="L237" s="324"/>
      <c r="M237" s="288"/>
      <c r="N237" s="289"/>
      <c r="O237" s="288">
        <f t="shared" ref="O237" si="28">O236-M237+J237</f>
        <v>31945</v>
      </c>
      <c r="P237" s="296"/>
      <c r="Q237" s="297" t="s">
        <v>512</v>
      </c>
      <c r="R237" s="298"/>
      <c r="S237" s="298"/>
      <c r="T237" s="299"/>
    </row>
    <row r="238" spans="3:20" ht="23" thickBot="1" x14ac:dyDescent="0.6">
      <c r="C238" s="72">
        <v>7</v>
      </c>
      <c r="D238" s="74" t="s">
        <v>486</v>
      </c>
      <c r="E238" s="72">
        <v>31</v>
      </c>
      <c r="G238" s="248" t="s">
        <v>146</v>
      </c>
      <c r="H238" s="249"/>
      <c r="I238" s="250"/>
      <c r="J238" s="318">
        <f>B③_予算仕訳!K62</f>
        <v>12645</v>
      </c>
      <c r="K238" s="323"/>
      <c r="L238" s="324"/>
      <c r="M238" s="288"/>
      <c r="N238" s="289"/>
      <c r="O238" s="288">
        <f>O237-M238+J238</f>
        <v>44590</v>
      </c>
      <c r="P238" s="296"/>
      <c r="Q238" s="297" t="s">
        <v>512</v>
      </c>
      <c r="R238" s="298"/>
      <c r="S238" s="298"/>
      <c r="T238" s="299"/>
    </row>
    <row r="239" spans="3:20" ht="23" thickBot="1" x14ac:dyDescent="0.6">
      <c r="C239" s="72">
        <f t="shared" ref="C239" si="29">+C238+1</f>
        <v>8</v>
      </c>
      <c r="D239" s="74" t="s">
        <v>492</v>
      </c>
      <c r="E239" s="72">
        <v>31</v>
      </c>
      <c r="G239" s="248" t="s">
        <v>146</v>
      </c>
      <c r="H239" s="249"/>
      <c r="I239" s="250"/>
      <c r="J239" s="318">
        <f>B③_予算仕訳!K72</f>
        <v>13899</v>
      </c>
      <c r="K239" s="323"/>
      <c r="L239" s="324"/>
      <c r="M239" s="288"/>
      <c r="N239" s="289"/>
      <c r="O239" s="288">
        <f t="shared" ref="O239:O246" si="30">O238-M239+J239</f>
        <v>58489</v>
      </c>
      <c r="P239" s="296"/>
      <c r="Q239" s="297" t="s">
        <v>512</v>
      </c>
      <c r="R239" s="298"/>
      <c r="S239" s="298"/>
      <c r="T239" s="299"/>
    </row>
    <row r="240" spans="3:20" ht="23" thickBot="1" x14ac:dyDescent="0.6">
      <c r="C240" s="72">
        <v>9</v>
      </c>
      <c r="D240" s="74" t="s">
        <v>500</v>
      </c>
      <c r="E240" s="72">
        <v>30</v>
      </c>
      <c r="G240" s="248" t="s">
        <v>146</v>
      </c>
      <c r="H240" s="249"/>
      <c r="I240" s="250"/>
      <c r="J240" s="318">
        <f>B③_予算仕訳!K81</f>
        <v>15257</v>
      </c>
      <c r="K240" s="323"/>
      <c r="L240" s="324"/>
      <c r="M240" s="288"/>
      <c r="N240" s="289"/>
      <c r="O240" s="288">
        <f t="shared" si="30"/>
        <v>73746</v>
      </c>
      <c r="P240" s="296"/>
      <c r="Q240" s="297" t="s">
        <v>512</v>
      </c>
      <c r="R240" s="298"/>
      <c r="S240" s="298"/>
      <c r="T240" s="299"/>
    </row>
    <row r="241" spans="3:20" ht="23" thickBot="1" x14ac:dyDescent="0.6">
      <c r="C241" s="72">
        <v>10</v>
      </c>
      <c r="D241" s="74" t="s">
        <v>508</v>
      </c>
      <c r="E241" s="72">
        <v>31</v>
      </c>
      <c r="G241" s="248" t="s">
        <v>146</v>
      </c>
      <c r="H241" s="249"/>
      <c r="I241" s="250"/>
      <c r="J241" s="318">
        <f>B③_予算仕訳!K90</f>
        <v>16720</v>
      </c>
      <c r="K241" s="323"/>
      <c r="L241" s="324"/>
      <c r="M241" s="288"/>
      <c r="N241" s="289"/>
      <c r="O241" s="288">
        <f t="shared" si="30"/>
        <v>90466</v>
      </c>
      <c r="P241" s="296"/>
      <c r="Q241" s="297" t="s">
        <v>512</v>
      </c>
      <c r="R241" s="298"/>
      <c r="S241" s="298"/>
      <c r="T241" s="299"/>
    </row>
    <row r="242" spans="3:20" ht="23" thickBot="1" x14ac:dyDescent="0.6">
      <c r="C242" s="72">
        <v>11</v>
      </c>
      <c r="D242" s="74" t="s">
        <v>501</v>
      </c>
      <c r="E242" s="72">
        <v>30</v>
      </c>
      <c r="G242" s="248" t="s">
        <v>146</v>
      </c>
      <c r="H242" s="249"/>
      <c r="I242" s="250"/>
      <c r="J242" s="318">
        <f>B③_予算仕訳!K99</f>
        <v>18392</v>
      </c>
      <c r="K242" s="323"/>
      <c r="L242" s="324"/>
      <c r="M242" s="288"/>
      <c r="N242" s="289"/>
      <c r="O242" s="288">
        <f t="shared" si="30"/>
        <v>108858</v>
      </c>
      <c r="P242" s="296"/>
      <c r="Q242" s="297" t="s">
        <v>512</v>
      </c>
      <c r="R242" s="298"/>
      <c r="S242" s="298"/>
      <c r="T242" s="299"/>
    </row>
    <row r="243" spans="3:20" ht="23" thickBot="1" x14ac:dyDescent="0.6">
      <c r="C243" s="72">
        <v>12</v>
      </c>
      <c r="D243" s="74" t="s">
        <v>486</v>
      </c>
      <c r="E243" s="72">
        <v>31</v>
      </c>
      <c r="G243" s="248" t="s">
        <v>146</v>
      </c>
      <c r="H243" s="249"/>
      <c r="I243" s="250"/>
      <c r="J243" s="318">
        <f>B③_予算仕訳!K108</f>
        <v>20169</v>
      </c>
      <c r="K243" s="323"/>
      <c r="L243" s="324"/>
      <c r="M243" s="288"/>
      <c r="N243" s="289"/>
      <c r="O243" s="288">
        <f t="shared" si="30"/>
        <v>129027</v>
      </c>
      <c r="P243" s="296"/>
      <c r="Q243" s="297" t="s">
        <v>512</v>
      </c>
      <c r="R243" s="298"/>
      <c r="S243" s="298"/>
      <c r="T243" s="299"/>
    </row>
    <row r="244" spans="3:20" ht="23" thickBot="1" x14ac:dyDescent="0.6">
      <c r="C244" s="72" t="s">
        <v>327</v>
      </c>
      <c r="D244" s="74" t="s">
        <v>492</v>
      </c>
      <c r="E244" s="72">
        <v>31</v>
      </c>
      <c r="G244" s="248" t="s">
        <v>146</v>
      </c>
      <c r="H244" s="249"/>
      <c r="I244" s="250"/>
      <c r="J244" s="318">
        <f>B③_予算仕訳!K117</f>
        <v>22154</v>
      </c>
      <c r="K244" s="323"/>
      <c r="L244" s="324"/>
      <c r="M244" s="288"/>
      <c r="N244" s="300"/>
      <c r="O244" s="288">
        <f t="shared" si="30"/>
        <v>151181</v>
      </c>
      <c r="P244" s="296"/>
      <c r="Q244" s="297" t="s">
        <v>512</v>
      </c>
      <c r="R244" s="298"/>
      <c r="S244" s="298"/>
      <c r="T244" s="299"/>
    </row>
    <row r="245" spans="3:20" ht="23" thickBot="1" x14ac:dyDescent="0.6">
      <c r="C245" s="72" t="s">
        <v>330</v>
      </c>
      <c r="D245" s="74" t="s">
        <v>501</v>
      </c>
      <c r="E245" s="72">
        <v>28</v>
      </c>
      <c r="G245" s="248" t="s">
        <v>146</v>
      </c>
      <c r="H245" s="249"/>
      <c r="I245" s="250"/>
      <c r="J245" s="318">
        <f>B③_予算仕訳!K126</f>
        <v>24349</v>
      </c>
      <c r="K245" s="323"/>
      <c r="L245" s="324"/>
      <c r="M245" s="288"/>
      <c r="N245" s="289"/>
      <c r="O245" s="288">
        <f t="shared" si="30"/>
        <v>175530</v>
      </c>
      <c r="P245" s="296"/>
      <c r="Q245" s="297" t="s">
        <v>512</v>
      </c>
      <c r="R245" s="298"/>
      <c r="S245" s="298"/>
      <c r="T245" s="299"/>
    </row>
    <row r="246" spans="3:20" ht="23" thickBot="1" x14ac:dyDescent="0.6">
      <c r="C246" s="72" t="s">
        <v>331</v>
      </c>
      <c r="D246" s="74" t="s">
        <v>486</v>
      </c>
      <c r="E246" s="72">
        <v>31</v>
      </c>
      <c r="G246" s="248" t="s">
        <v>146</v>
      </c>
      <c r="H246" s="249"/>
      <c r="I246" s="250"/>
      <c r="J246" s="318">
        <f>B③_予算仕訳!K135</f>
        <v>26752</v>
      </c>
      <c r="K246" s="323"/>
      <c r="L246" s="324"/>
      <c r="M246" s="288"/>
      <c r="N246" s="289"/>
      <c r="O246" s="288">
        <f t="shared" si="30"/>
        <v>202282</v>
      </c>
      <c r="P246" s="296"/>
      <c r="Q246" s="297" t="s">
        <v>512</v>
      </c>
      <c r="R246" s="298"/>
      <c r="S246" s="298"/>
      <c r="T246" s="299"/>
    </row>
    <row r="247" spans="3:20" ht="23" thickBot="1" x14ac:dyDescent="0.6">
      <c r="G247" s="248" t="s">
        <v>509</v>
      </c>
      <c r="H247" s="249"/>
      <c r="I247" s="250"/>
      <c r="J247" s="285">
        <f>SUM(J236:L246)</f>
        <v>192282</v>
      </c>
      <c r="K247" s="286"/>
      <c r="L247" s="287"/>
      <c r="M247" s="288">
        <f>SUM(M236:N246)</f>
        <v>0</v>
      </c>
      <c r="N247" s="289"/>
      <c r="O247" s="288">
        <f>O246</f>
        <v>202282</v>
      </c>
      <c r="P247" s="289"/>
      <c r="Q247" s="290" t="s">
        <v>510</v>
      </c>
      <c r="R247" s="291"/>
      <c r="S247" s="291"/>
      <c r="T247" s="292"/>
    </row>
    <row r="249" spans="3:20" ht="18" thickBot="1" x14ac:dyDescent="0.6"/>
    <row r="250" spans="3:20" ht="23" thickBot="1" x14ac:dyDescent="0.6">
      <c r="C250" s="248" t="s">
        <v>402</v>
      </c>
      <c r="D250" s="249"/>
      <c r="E250" s="250"/>
      <c r="G250" s="308" t="s">
        <v>403</v>
      </c>
      <c r="H250" s="309"/>
      <c r="I250" s="309"/>
      <c r="J250" s="309"/>
      <c r="K250" s="309"/>
      <c r="L250" s="310"/>
    </row>
    <row r="251" spans="3:20" ht="18" thickBot="1" x14ac:dyDescent="0.6"/>
    <row r="252" spans="3:20" ht="23" thickBot="1" x14ac:dyDescent="0.6">
      <c r="C252" s="248" t="s">
        <v>247</v>
      </c>
      <c r="D252" s="249"/>
      <c r="E252" s="250"/>
      <c r="G252" s="308" t="s">
        <v>258</v>
      </c>
      <c r="H252" s="309"/>
      <c r="I252" s="309"/>
      <c r="J252" s="309"/>
      <c r="K252" s="309"/>
      <c r="L252" s="310"/>
    </row>
    <row r="253" spans="3:20" ht="18" thickBot="1" x14ac:dyDescent="0.6"/>
    <row r="254" spans="3:20" ht="23" thickBot="1" x14ac:dyDescent="0.6">
      <c r="C254" s="248" t="s">
        <v>315</v>
      </c>
      <c r="D254" s="249"/>
      <c r="E254" s="250"/>
      <c r="G254" s="311" t="s">
        <v>146</v>
      </c>
      <c r="H254" s="312"/>
      <c r="I254" s="312"/>
      <c r="J254" s="312"/>
      <c r="K254" s="312"/>
      <c r="L254" s="313"/>
    </row>
    <row r="255" spans="3:20" ht="18" thickBot="1" x14ac:dyDescent="0.6"/>
    <row r="256" spans="3:20" ht="23" thickBot="1" x14ac:dyDescent="0.6">
      <c r="C256" s="248" t="s">
        <v>282</v>
      </c>
      <c r="D256" s="249"/>
      <c r="E256" s="250"/>
      <c r="G256" s="308" t="s">
        <v>405</v>
      </c>
      <c r="H256" s="309"/>
      <c r="I256" s="309"/>
      <c r="J256" s="309"/>
      <c r="K256" s="309"/>
      <c r="L256" s="310"/>
    </row>
    <row r="257" spans="3:20" ht="18" thickBot="1" x14ac:dyDescent="0.6"/>
    <row r="258" spans="3:20" ht="23" thickBot="1" x14ac:dyDescent="0.6">
      <c r="C258" s="248" t="s">
        <v>406</v>
      </c>
      <c r="D258" s="249"/>
      <c r="E258" s="250"/>
      <c r="G258" s="248" t="s">
        <v>407</v>
      </c>
      <c r="H258" s="249"/>
      <c r="I258" s="250"/>
      <c r="J258" s="293" t="s">
        <v>408</v>
      </c>
      <c r="K258" s="294"/>
      <c r="L258" s="295"/>
      <c r="M258" s="248" t="s">
        <v>405</v>
      </c>
      <c r="N258" s="250"/>
      <c r="O258" s="248" t="s">
        <v>409</v>
      </c>
      <c r="P258" s="249"/>
      <c r="Q258" s="305" t="s">
        <v>410</v>
      </c>
      <c r="R258" s="306"/>
      <c r="S258" s="306"/>
      <c r="T258" s="307"/>
    </row>
    <row r="259" spans="3:20" ht="23" thickBot="1" x14ac:dyDescent="0.6">
      <c r="C259" s="72">
        <v>4</v>
      </c>
      <c r="D259" s="74" t="s">
        <v>501</v>
      </c>
      <c r="E259" s="72">
        <v>30</v>
      </c>
      <c r="G259" s="248" t="s">
        <v>233</v>
      </c>
      <c r="H259" s="249"/>
      <c r="I259" s="250"/>
      <c r="J259" s="293"/>
      <c r="K259" s="294"/>
      <c r="L259" s="295"/>
      <c r="M259" s="270">
        <f>B③_予算仕訳!S28</f>
        <v>9900</v>
      </c>
      <c r="N259" s="314"/>
      <c r="O259" s="288">
        <f>M259-J259</f>
        <v>9900</v>
      </c>
      <c r="P259" s="296"/>
      <c r="Q259" s="320" t="s">
        <v>512</v>
      </c>
      <c r="R259" s="321"/>
      <c r="S259" s="321"/>
      <c r="T259" s="322"/>
    </row>
    <row r="260" spans="3:20" ht="23" thickBot="1" x14ac:dyDescent="0.6">
      <c r="C260" s="72">
        <v>5</v>
      </c>
      <c r="D260" s="74" t="s">
        <v>501</v>
      </c>
      <c r="E260" s="72">
        <v>31</v>
      </c>
      <c r="G260" s="248" t="s">
        <v>233</v>
      </c>
      <c r="H260" s="249"/>
      <c r="I260" s="250"/>
      <c r="J260" s="301"/>
      <c r="K260" s="302"/>
      <c r="L260" s="303"/>
      <c r="M260" s="270">
        <f>B③_予算仕訳!S38</f>
        <v>10450</v>
      </c>
      <c r="N260" s="314"/>
      <c r="O260" s="288">
        <f>O259+M260-J260</f>
        <v>20350</v>
      </c>
      <c r="P260" s="296"/>
      <c r="Q260" s="320" t="s">
        <v>512</v>
      </c>
      <c r="R260" s="321"/>
      <c r="S260" s="321"/>
      <c r="T260" s="322"/>
    </row>
    <row r="261" spans="3:20" ht="23" thickBot="1" x14ac:dyDescent="0.6">
      <c r="C261" s="72">
        <v>6</v>
      </c>
      <c r="D261" s="74" t="s">
        <v>500</v>
      </c>
      <c r="E261" s="72">
        <v>30</v>
      </c>
      <c r="G261" s="248" t="s">
        <v>233</v>
      </c>
      <c r="H261" s="249"/>
      <c r="I261" s="250"/>
      <c r="J261" s="301"/>
      <c r="K261" s="302"/>
      <c r="L261" s="303"/>
      <c r="M261" s="270">
        <f>B③_予算仕訳!S53</f>
        <v>11495</v>
      </c>
      <c r="N261" s="314"/>
      <c r="O261" s="288">
        <f t="shared" ref="O261:O270" si="31">O260+M261-J261</f>
        <v>31845</v>
      </c>
      <c r="P261" s="296"/>
      <c r="Q261" s="320" t="s">
        <v>512</v>
      </c>
      <c r="R261" s="321"/>
      <c r="S261" s="321"/>
      <c r="T261" s="322"/>
    </row>
    <row r="262" spans="3:20" ht="23" thickBot="1" x14ac:dyDescent="0.6">
      <c r="C262" s="72">
        <v>7</v>
      </c>
      <c r="D262" s="74" t="s">
        <v>500</v>
      </c>
      <c r="E262" s="72">
        <v>31</v>
      </c>
      <c r="G262" s="248" t="s">
        <v>233</v>
      </c>
      <c r="H262" s="249"/>
      <c r="I262" s="250"/>
      <c r="J262" s="301"/>
      <c r="K262" s="302"/>
      <c r="L262" s="303"/>
      <c r="M262" s="270">
        <f>B③_予算仕訳!S62</f>
        <v>12645</v>
      </c>
      <c r="N262" s="314"/>
      <c r="O262" s="288">
        <f t="shared" si="31"/>
        <v>44490</v>
      </c>
      <c r="P262" s="296"/>
      <c r="Q262" s="320" t="s">
        <v>512</v>
      </c>
      <c r="R262" s="321"/>
      <c r="S262" s="321"/>
      <c r="T262" s="322"/>
    </row>
    <row r="263" spans="3:20" ht="23" thickBot="1" x14ac:dyDescent="0.6">
      <c r="C263" s="72">
        <f t="shared" ref="C263" si="32">+C262+1</f>
        <v>8</v>
      </c>
      <c r="D263" s="74" t="s">
        <v>486</v>
      </c>
      <c r="E263" s="72">
        <v>31</v>
      </c>
      <c r="G263" s="248" t="s">
        <v>233</v>
      </c>
      <c r="H263" s="249"/>
      <c r="I263" s="250"/>
      <c r="J263" s="301"/>
      <c r="K263" s="302"/>
      <c r="L263" s="303"/>
      <c r="M263" s="270">
        <f>B③_予算仕訳!S72</f>
        <v>13899</v>
      </c>
      <c r="N263" s="314"/>
      <c r="O263" s="288">
        <f t="shared" si="31"/>
        <v>58389</v>
      </c>
      <c r="P263" s="296"/>
      <c r="Q263" s="320" t="s">
        <v>512</v>
      </c>
      <c r="R263" s="321"/>
      <c r="S263" s="321"/>
      <c r="T263" s="322"/>
    </row>
    <row r="264" spans="3:20" ht="23" thickBot="1" x14ac:dyDescent="0.6">
      <c r="C264" s="72">
        <v>9</v>
      </c>
      <c r="D264" s="74" t="s">
        <v>501</v>
      </c>
      <c r="E264" s="72">
        <v>30</v>
      </c>
      <c r="G264" s="248" t="s">
        <v>233</v>
      </c>
      <c r="H264" s="249"/>
      <c r="I264" s="250"/>
      <c r="J264" s="301"/>
      <c r="K264" s="302"/>
      <c r="L264" s="303"/>
      <c r="M264" s="270">
        <f>B③_予算仕訳!S81</f>
        <v>15257</v>
      </c>
      <c r="N264" s="314"/>
      <c r="O264" s="288">
        <f t="shared" si="31"/>
        <v>73646</v>
      </c>
      <c r="P264" s="296"/>
      <c r="Q264" s="320" t="s">
        <v>512</v>
      </c>
      <c r="R264" s="321"/>
      <c r="S264" s="321"/>
      <c r="T264" s="322"/>
    </row>
    <row r="265" spans="3:20" ht="23" thickBot="1" x14ac:dyDescent="0.6">
      <c r="C265" s="72">
        <v>10</v>
      </c>
      <c r="D265" s="74" t="s">
        <v>500</v>
      </c>
      <c r="E265" s="72">
        <v>31</v>
      </c>
      <c r="G265" s="248" t="s">
        <v>233</v>
      </c>
      <c r="H265" s="249"/>
      <c r="I265" s="250"/>
      <c r="J265" s="301"/>
      <c r="K265" s="302"/>
      <c r="L265" s="303"/>
      <c r="M265" s="270">
        <f>B③_予算仕訳!S90</f>
        <v>16720</v>
      </c>
      <c r="N265" s="314"/>
      <c r="O265" s="288">
        <f t="shared" si="31"/>
        <v>90366</v>
      </c>
      <c r="P265" s="296"/>
      <c r="Q265" s="320" t="s">
        <v>512</v>
      </c>
      <c r="R265" s="321"/>
      <c r="S265" s="321"/>
      <c r="T265" s="322"/>
    </row>
    <row r="266" spans="3:20" ht="23" thickBot="1" x14ac:dyDescent="0.6">
      <c r="C266" s="72">
        <v>11</v>
      </c>
      <c r="D266" s="74" t="s">
        <v>491</v>
      </c>
      <c r="E266" s="72">
        <v>30</v>
      </c>
      <c r="G266" s="248" t="s">
        <v>233</v>
      </c>
      <c r="H266" s="249"/>
      <c r="I266" s="250"/>
      <c r="J266" s="301"/>
      <c r="K266" s="302"/>
      <c r="L266" s="303"/>
      <c r="M266" s="270">
        <f>B③_予算仕訳!S99</f>
        <v>18392</v>
      </c>
      <c r="N266" s="314"/>
      <c r="O266" s="288">
        <f t="shared" si="31"/>
        <v>108758</v>
      </c>
      <c r="P266" s="296"/>
      <c r="Q266" s="320" t="s">
        <v>512</v>
      </c>
      <c r="R266" s="321"/>
      <c r="S266" s="321"/>
      <c r="T266" s="322"/>
    </row>
    <row r="267" spans="3:20" ht="23" thickBot="1" x14ac:dyDescent="0.6">
      <c r="C267" s="72">
        <v>12</v>
      </c>
      <c r="D267" s="74" t="s">
        <v>491</v>
      </c>
      <c r="E267" s="72">
        <v>31</v>
      </c>
      <c r="G267" s="248" t="s">
        <v>233</v>
      </c>
      <c r="H267" s="249"/>
      <c r="I267" s="250"/>
      <c r="J267" s="301"/>
      <c r="K267" s="302"/>
      <c r="L267" s="303"/>
      <c r="M267" s="270">
        <f>B③_予算仕訳!S108</f>
        <v>20169</v>
      </c>
      <c r="N267" s="314"/>
      <c r="O267" s="288">
        <f t="shared" si="31"/>
        <v>128927</v>
      </c>
      <c r="P267" s="296"/>
      <c r="Q267" s="320" t="s">
        <v>512</v>
      </c>
      <c r="R267" s="321"/>
      <c r="S267" s="321"/>
      <c r="T267" s="322"/>
    </row>
    <row r="268" spans="3:20" ht="23" thickBot="1" x14ac:dyDescent="0.6">
      <c r="C268" s="72" t="s">
        <v>327</v>
      </c>
      <c r="D268" s="74" t="s">
        <v>491</v>
      </c>
      <c r="E268" s="72">
        <v>31</v>
      </c>
      <c r="G268" s="248" t="s">
        <v>233</v>
      </c>
      <c r="H268" s="249"/>
      <c r="I268" s="250"/>
      <c r="J268" s="301"/>
      <c r="K268" s="302"/>
      <c r="L268" s="303"/>
      <c r="M268" s="270">
        <f>B③_予算仕訳!S117</f>
        <v>22154</v>
      </c>
      <c r="N268" s="314"/>
      <c r="O268" s="288">
        <f t="shared" si="31"/>
        <v>151081</v>
      </c>
      <c r="P268" s="296"/>
      <c r="Q268" s="320" t="s">
        <v>512</v>
      </c>
      <c r="R268" s="321"/>
      <c r="S268" s="321"/>
      <c r="T268" s="322"/>
    </row>
    <row r="269" spans="3:20" ht="23" thickBot="1" x14ac:dyDescent="0.6">
      <c r="C269" s="72" t="s">
        <v>330</v>
      </c>
      <c r="D269" s="74" t="s">
        <v>491</v>
      </c>
      <c r="E269" s="72">
        <v>28</v>
      </c>
      <c r="G269" s="248" t="s">
        <v>233</v>
      </c>
      <c r="H269" s="249"/>
      <c r="I269" s="250"/>
      <c r="J269" s="301"/>
      <c r="K269" s="302"/>
      <c r="L269" s="303"/>
      <c r="M269" s="270">
        <f>B③_予算仕訳!S126</f>
        <v>24349</v>
      </c>
      <c r="N269" s="314"/>
      <c r="O269" s="288">
        <f t="shared" si="31"/>
        <v>175430</v>
      </c>
      <c r="P269" s="296"/>
      <c r="Q269" s="320" t="s">
        <v>512</v>
      </c>
      <c r="R269" s="321"/>
      <c r="S269" s="321"/>
      <c r="T269" s="322"/>
    </row>
    <row r="270" spans="3:20" ht="23" thickBot="1" x14ac:dyDescent="0.6">
      <c r="C270" s="72" t="s">
        <v>331</v>
      </c>
      <c r="D270" s="74" t="s">
        <v>492</v>
      </c>
      <c r="E270" s="72">
        <v>31</v>
      </c>
      <c r="G270" s="248" t="s">
        <v>233</v>
      </c>
      <c r="H270" s="249"/>
      <c r="I270" s="250"/>
      <c r="J270" s="301"/>
      <c r="K270" s="302"/>
      <c r="L270" s="303"/>
      <c r="M270" s="270">
        <f>B③_予算仕訳!S135</f>
        <v>26752</v>
      </c>
      <c r="N270" s="314"/>
      <c r="O270" s="288">
        <f t="shared" si="31"/>
        <v>202182</v>
      </c>
      <c r="P270" s="296"/>
      <c r="Q270" s="320" t="s">
        <v>512</v>
      </c>
      <c r="R270" s="321"/>
      <c r="S270" s="321"/>
      <c r="T270" s="322"/>
    </row>
    <row r="271" spans="3:20" ht="23" thickBot="1" x14ac:dyDescent="0.6">
      <c r="G271" s="248" t="s">
        <v>509</v>
      </c>
      <c r="H271" s="249"/>
      <c r="I271" s="250"/>
      <c r="J271" s="285">
        <f>SUM(J260:L270)</f>
        <v>0</v>
      </c>
      <c r="K271" s="286"/>
      <c r="L271" s="287"/>
      <c r="M271" s="288">
        <f>SUM(M259:N270)</f>
        <v>202182</v>
      </c>
      <c r="N271" s="289"/>
      <c r="O271" s="288">
        <f>O270</f>
        <v>202182</v>
      </c>
      <c r="P271" s="289"/>
      <c r="Q271" s="290"/>
      <c r="R271" s="291"/>
      <c r="S271" s="291"/>
      <c r="T271" s="292"/>
    </row>
    <row r="273" spans="3:20" ht="18" thickBot="1" x14ac:dyDescent="0.6"/>
    <row r="274" spans="3:20" ht="23" thickBot="1" x14ac:dyDescent="0.6">
      <c r="C274" s="248" t="s">
        <v>402</v>
      </c>
      <c r="D274" s="249"/>
      <c r="E274" s="250"/>
      <c r="G274" s="308" t="s">
        <v>403</v>
      </c>
      <c r="H274" s="309"/>
      <c r="I274" s="309"/>
      <c r="J274" s="309"/>
      <c r="K274" s="309"/>
      <c r="L274" s="310"/>
    </row>
    <row r="275" spans="3:20" ht="18" thickBot="1" x14ac:dyDescent="0.6"/>
    <row r="276" spans="3:20" ht="23" thickBot="1" x14ac:dyDescent="0.6">
      <c r="C276" s="248" t="s">
        <v>247</v>
      </c>
      <c r="D276" s="249"/>
      <c r="E276" s="250"/>
      <c r="G276" s="308" t="s">
        <v>258</v>
      </c>
      <c r="H276" s="309"/>
      <c r="I276" s="309"/>
      <c r="J276" s="309"/>
      <c r="K276" s="309"/>
      <c r="L276" s="310"/>
    </row>
    <row r="277" spans="3:20" ht="18" thickBot="1" x14ac:dyDescent="0.6"/>
    <row r="278" spans="3:20" ht="23" thickBot="1" x14ac:dyDescent="0.6">
      <c r="C278" s="248" t="s">
        <v>315</v>
      </c>
      <c r="D278" s="249"/>
      <c r="E278" s="250"/>
      <c r="G278" s="311" t="s">
        <v>521</v>
      </c>
      <c r="H278" s="312"/>
      <c r="I278" s="312"/>
      <c r="J278" s="312"/>
      <c r="K278" s="312"/>
      <c r="L278" s="313"/>
    </row>
    <row r="279" spans="3:20" ht="18" thickBot="1" x14ac:dyDescent="0.6"/>
    <row r="280" spans="3:20" ht="23" thickBot="1" x14ac:dyDescent="0.6">
      <c r="C280" s="248" t="s">
        <v>282</v>
      </c>
      <c r="D280" s="249"/>
      <c r="E280" s="250"/>
      <c r="G280" s="308" t="s">
        <v>408</v>
      </c>
      <c r="H280" s="309"/>
      <c r="I280" s="309"/>
      <c r="J280" s="309"/>
      <c r="K280" s="309"/>
      <c r="L280" s="310"/>
    </row>
    <row r="281" spans="3:20" ht="18" thickBot="1" x14ac:dyDescent="0.6"/>
    <row r="282" spans="3:20" ht="23" thickBot="1" x14ac:dyDescent="0.6">
      <c r="C282" s="248" t="s">
        <v>406</v>
      </c>
      <c r="D282" s="249"/>
      <c r="E282" s="250"/>
      <c r="G282" s="248" t="s">
        <v>407</v>
      </c>
      <c r="H282" s="249"/>
      <c r="I282" s="250"/>
      <c r="J282" s="293" t="s">
        <v>408</v>
      </c>
      <c r="K282" s="294"/>
      <c r="L282" s="295"/>
      <c r="M282" s="248" t="s">
        <v>405</v>
      </c>
      <c r="N282" s="250"/>
      <c r="O282" s="248" t="s">
        <v>409</v>
      </c>
      <c r="P282" s="249"/>
      <c r="Q282" s="305" t="s">
        <v>410</v>
      </c>
      <c r="R282" s="306"/>
      <c r="S282" s="306"/>
      <c r="T282" s="307"/>
    </row>
    <row r="283" spans="3:20" ht="23" thickBot="1" x14ac:dyDescent="0.6">
      <c r="C283" s="72">
        <v>4</v>
      </c>
      <c r="D283" s="74" t="s">
        <v>501</v>
      </c>
      <c r="E283" s="72">
        <v>30</v>
      </c>
      <c r="G283" s="248" t="s">
        <v>522</v>
      </c>
      <c r="H283" s="249"/>
      <c r="I283" s="250"/>
      <c r="J283" s="293"/>
      <c r="K283" s="294"/>
      <c r="L283" s="295"/>
      <c r="M283" s="288"/>
      <c r="N283" s="289"/>
      <c r="O283" s="288">
        <f>-M283+J283</f>
        <v>0</v>
      </c>
      <c r="P283" s="296"/>
      <c r="Q283" s="297" t="s">
        <v>523</v>
      </c>
      <c r="R283" s="298"/>
      <c r="S283" s="298"/>
      <c r="T283" s="299"/>
    </row>
    <row r="284" spans="3:20" ht="23" thickBot="1" x14ac:dyDescent="0.6">
      <c r="C284" s="72">
        <v>5</v>
      </c>
      <c r="D284" s="74" t="s">
        <v>501</v>
      </c>
      <c r="E284" s="72">
        <v>31</v>
      </c>
      <c r="G284" s="248" t="s">
        <v>522</v>
      </c>
      <c r="H284" s="249"/>
      <c r="I284" s="250"/>
      <c r="J284" s="301">
        <f>B③_予算仕訳!K44</f>
        <v>900</v>
      </c>
      <c r="K284" s="302"/>
      <c r="L284" s="303"/>
      <c r="M284" s="288"/>
      <c r="N284" s="289"/>
      <c r="O284" s="288">
        <f>O283+-M284+J284</f>
        <v>900</v>
      </c>
      <c r="P284" s="296"/>
      <c r="Q284" s="304" t="s">
        <v>520</v>
      </c>
      <c r="R284" s="255"/>
      <c r="S284" s="255"/>
      <c r="T284" s="269"/>
    </row>
    <row r="285" spans="3:20" ht="23" thickBot="1" x14ac:dyDescent="0.6">
      <c r="C285" s="72">
        <v>6</v>
      </c>
      <c r="D285" s="74" t="s">
        <v>492</v>
      </c>
      <c r="E285" s="72">
        <v>30</v>
      </c>
      <c r="G285" s="248" t="s">
        <v>522</v>
      </c>
      <c r="H285" s="249"/>
      <c r="I285" s="250"/>
      <c r="J285" s="293"/>
      <c r="K285" s="294"/>
      <c r="L285" s="295"/>
      <c r="M285" s="288"/>
      <c r="N285" s="289"/>
      <c r="O285" s="288">
        <f t="shared" ref="O285:O294" si="33">O284+-M285+J285</f>
        <v>900</v>
      </c>
      <c r="P285" s="296"/>
      <c r="Q285" s="297" t="s">
        <v>523</v>
      </c>
      <c r="R285" s="298"/>
      <c r="S285" s="298"/>
      <c r="T285" s="299"/>
    </row>
    <row r="286" spans="3:20" ht="23" thickBot="1" x14ac:dyDescent="0.6">
      <c r="C286" s="72">
        <v>7</v>
      </c>
      <c r="D286" s="74" t="s">
        <v>486</v>
      </c>
      <c r="E286" s="72">
        <v>31</v>
      </c>
      <c r="G286" s="248" t="s">
        <v>522</v>
      </c>
      <c r="H286" s="249"/>
      <c r="I286" s="250"/>
      <c r="J286" s="293"/>
      <c r="K286" s="294"/>
      <c r="L286" s="295"/>
      <c r="M286" s="288"/>
      <c r="N286" s="289"/>
      <c r="O286" s="288">
        <f t="shared" si="33"/>
        <v>900</v>
      </c>
      <c r="P286" s="296"/>
      <c r="Q286" s="297" t="s">
        <v>523</v>
      </c>
      <c r="R286" s="298"/>
      <c r="S286" s="298"/>
      <c r="T286" s="299"/>
    </row>
    <row r="287" spans="3:20" ht="23" thickBot="1" x14ac:dyDescent="0.6">
      <c r="C287" s="72">
        <f t="shared" ref="C287" si="34">+C286+1</f>
        <v>8</v>
      </c>
      <c r="D287" s="74" t="s">
        <v>492</v>
      </c>
      <c r="E287" s="72">
        <v>31</v>
      </c>
      <c r="G287" s="248" t="s">
        <v>522</v>
      </c>
      <c r="H287" s="249"/>
      <c r="I287" s="250"/>
      <c r="J287" s="293"/>
      <c r="K287" s="294"/>
      <c r="L287" s="295"/>
      <c r="M287" s="288"/>
      <c r="N287" s="289"/>
      <c r="O287" s="288">
        <f t="shared" si="33"/>
        <v>900</v>
      </c>
      <c r="P287" s="296"/>
      <c r="Q287" s="297" t="s">
        <v>523</v>
      </c>
      <c r="R287" s="298"/>
      <c r="S287" s="298"/>
      <c r="T287" s="299"/>
    </row>
    <row r="288" spans="3:20" ht="23" thickBot="1" x14ac:dyDescent="0.6">
      <c r="C288" s="72">
        <v>9</v>
      </c>
      <c r="D288" s="74" t="s">
        <v>500</v>
      </c>
      <c r="E288" s="72">
        <v>30</v>
      </c>
      <c r="G288" s="248" t="s">
        <v>522</v>
      </c>
      <c r="H288" s="249"/>
      <c r="I288" s="250"/>
      <c r="J288" s="293"/>
      <c r="K288" s="294"/>
      <c r="L288" s="295"/>
      <c r="M288" s="288"/>
      <c r="N288" s="289"/>
      <c r="O288" s="288">
        <f t="shared" si="33"/>
        <v>900</v>
      </c>
      <c r="P288" s="296"/>
      <c r="Q288" s="297" t="s">
        <v>523</v>
      </c>
      <c r="R288" s="298"/>
      <c r="S288" s="298"/>
      <c r="T288" s="299"/>
    </row>
    <row r="289" spans="3:20" ht="23" thickBot="1" x14ac:dyDescent="0.6">
      <c r="C289" s="72">
        <v>10</v>
      </c>
      <c r="D289" s="74" t="s">
        <v>508</v>
      </c>
      <c r="E289" s="72">
        <v>31</v>
      </c>
      <c r="G289" s="248" t="s">
        <v>522</v>
      </c>
      <c r="H289" s="249"/>
      <c r="I289" s="250"/>
      <c r="J289" s="293"/>
      <c r="K289" s="294"/>
      <c r="L289" s="295"/>
      <c r="M289" s="288"/>
      <c r="N289" s="289"/>
      <c r="O289" s="288">
        <f t="shared" si="33"/>
        <v>900</v>
      </c>
      <c r="P289" s="296"/>
      <c r="Q289" s="297" t="s">
        <v>523</v>
      </c>
      <c r="R289" s="298"/>
      <c r="S289" s="298"/>
      <c r="T289" s="299"/>
    </row>
    <row r="290" spans="3:20" ht="23" thickBot="1" x14ac:dyDescent="0.6">
      <c r="C290" s="72">
        <v>11</v>
      </c>
      <c r="D290" s="74" t="s">
        <v>501</v>
      </c>
      <c r="E290" s="72">
        <v>30</v>
      </c>
      <c r="G290" s="248" t="s">
        <v>522</v>
      </c>
      <c r="H290" s="249"/>
      <c r="I290" s="250"/>
      <c r="J290" s="293"/>
      <c r="K290" s="294"/>
      <c r="L290" s="295"/>
      <c r="M290" s="288"/>
      <c r="N290" s="289"/>
      <c r="O290" s="288">
        <f t="shared" si="33"/>
        <v>900</v>
      </c>
      <c r="P290" s="296"/>
      <c r="Q290" s="297" t="s">
        <v>523</v>
      </c>
      <c r="R290" s="298"/>
      <c r="S290" s="298"/>
      <c r="T290" s="299"/>
    </row>
    <row r="291" spans="3:20" ht="23" thickBot="1" x14ac:dyDescent="0.6">
      <c r="C291" s="72">
        <v>12</v>
      </c>
      <c r="D291" s="74" t="s">
        <v>486</v>
      </c>
      <c r="E291" s="72">
        <v>31</v>
      </c>
      <c r="G291" s="248" t="s">
        <v>522</v>
      </c>
      <c r="H291" s="249"/>
      <c r="I291" s="250"/>
      <c r="J291" s="293"/>
      <c r="K291" s="294"/>
      <c r="L291" s="295"/>
      <c r="M291" s="288"/>
      <c r="N291" s="289"/>
      <c r="O291" s="288">
        <f t="shared" si="33"/>
        <v>900</v>
      </c>
      <c r="P291" s="296"/>
      <c r="Q291" s="297" t="s">
        <v>523</v>
      </c>
      <c r="R291" s="298"/>
      <c r="S291" s="298"/>
      <c r="T291" s="299"/>
    </row>
    <row r="292" spans="3:20" ht="23" thickBot="1" x14ac:dyDescent="0.6">
      <c r="C292" s="72" t="s">
        <v>327</v>
      </c>
      <c r="D292" s="74" t="s">
        <v>492</v>
      </c>
      <c r="E292" s="72">
        <v>31</v>
      </c>
      <c r="G292" s="248" t="s">
        <v>522</v>
      </c>
      <c r="H292" s="249"/>
      <c r="I292" s="250"/>
      <c r="J292" s="293"/>
      <c r="K292" s="294"/>
      <c r="L292" s="295"/>
      <c r="M292" s="288"/>
      <c r="N292" s="300"/>
      <c r="O292" s="288">
        <f t="shared" si="33"/>
        <v>900</v>
      </c>
      <c r="P292" s="296"/>
      <c r="Q292" s="297" t="s">
        <v>523</v>
      </c>
      <c r="R292" s="298"/>
      <c r="S292" s="298"/>
      <c r="T292" s="299"/>
    </row>
    <row r="293" spans="3:20" ht="23" thickBot="1" x14ac:dyDescent="0.6">
      <c r="C293" s="72" t="s">
        <v>330</v>
      </c>
      <c r="D293" s="74" t="s">
        <v>501</v>
      </c>
      <c r="E293" s="72">
        <v>28</v>
      </c>
      <c r="G293" s="248" t="s">
        <v>522</v>
      </c>
      <c r="H293" s="249"/>
      <c r="I293" s="250"/>
      <c r="J293" s="293"/>
      <c r="K293" s="294"/>
      <c r="L293" s="295"/>
      <c r="M293" s="288"/>
      <c r="N293" s="289"/>
      <c r="O293" s="288">
        <f t="shared" si="33"/>
        <v>900</v>
      </c>
      <c r="P293" s="296"/>
      <c r="Q293" s="297" t="s">
        <v>523</v>
      </c>
      <c r="R293" s="298"/>
      <c r="S293" s="298"/>
      <c r="T293" s="299"/>
    </row>
    <row r="294" spans="3:20" ht="23" thickBot="1" x14ac:dyDescent="0.6">
      <c r="C294" s="72" t="s">
        <v>331</v>
      </c>
      <c r="D294" s="74" t="s">
        <v>486</v>
      </c>
      <c r="E294" s="72">
        <v>31</v>
      </c>
      <c r="G294" s="248" t="s">
        <v>522</v>
      </c>
      <c r="H294" s="249"/>
      <c r="I294" s="250"/>
      <c r="J294" s="293"/>
      <c r="K294" s="294"/>
      <c r="L294" s="295"/>
      <c r="M294" s="288"/>
      <c r="N294" s="289"/>
      <c r="O294" s="288">
        <f t="shared" si="33"/>
        <v>900</v>
      </c>
      <c r="P294" s="296"/>
      <c r="Q294" s="297" t="s">
        <v>523</v>
      </c>
      <c r="R294" s="298"/>
      <c r="S294" s="298"/>
      <c r="T294" s="299"/>
    </row>
    <row r="295" spans="3:20" ht="23" thickBot="1" x14ac:dyDescent="0.6">
      <c r="G295" s="248" t="s">
        <v>509</v>
      </c>
      <c r="H295" s="249"/>
      <c r="I295" s="250"/>
      <c r="J295" s="285">
        <f>SUM(J283:L294)</f>
        <v>900</v>
      </c>
      <c r="K295" s="286"/>
      <c r="L295" s="287"/>
      <c r="M295" s="288">
        <v>900</v>
      </c>
      <c r="N295" s="289"/>
      <c r="O295" s="288">
        <f>O294</f>
        <v>900</v>
      </c>
      <c r="P295" s="289"/>
      <c r="Q295" s="290"/>
      <c r="R295" s="291"/>
      <c r="S295" s="291"/>
      <c r="T295" s="292"/>
    </row>
  </sheetData>
  <mergeCells count="890">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 ref="G62:I62"/>
    <mergeCell ref="J62:L62"/>
    <mergeCell ref="M62:N62"/>
    <mergeCell ref="O62:P62"/>
    <mergeCell ref="Q62:T62"/>
    <mergeCell ref="G63:I63"/>
    <mergeCell ref="J63:L63"/>
    <mergeCell ref="M63:N63"/>
    <mergeCell ref="O63:P63"/>
    <mergeCell ref="Q63:T63"/>
    <mergeCell ref="G60:I60"/>
    <mergeCell ref="J60:L60"/>
    <mergeCell ref="M60:N60"/>
    <mergeCell ref="O60:P60"/>
    <mergeCell ref="Q60:T60"/>
    <mergeCell ref="G61:I61"/>
    <mergeCell ref="J61:L61"/>
    <mergeCell ref="M61:N61"/>
    <mergeCell ref="O61:P61"/>
    <mergeCell ref="Q61:T61"/>
    <mergeCell ref="G58:I58"/>
    <mergeCell ref="J58:L58"/>
    <mergeCell ref="M58:N58"/>
    <mergeCell ref="O58:P58"/>
    <mergeCell ref="Q58:T58"/>
    <mergeCell ref="G59:I59"/>
    <mergeCell ref="J59:L59"/>
    <mergeCell ref="M59:N59"/>
    <mergeCell ref="O59:P59"/>
    <mergeCell ref="Q59:T59"/>
    <mergeCell ref="G56:I56"/>
    <mergeCell ref="J56:L56"/>
    <mergeCell ref="M56:N56"/>
    <mergeCell ref="O56:P56"/>
    <mergeCell ref="Q56:T56"/>
    <mergeCell ref="G57:I57"/>
    <mergeCell ref="J57:L57"/>
    <mergeCell ref="M57:N57"/>
    <mergeCell ref="O57:P57"/>
    <mergeCell ref="Q57:T57"/>
    <mergeCell ref="G54:I54"/>
    <mergeCell ref="J54:L54"/>
    <mergeCell ref="M54:N54"/>
    <mergeCell ref="O54:P54"/>
    <mergeCell ref="Q54:T54"/>
    <mergeCell ref="G55:I55"/>
    <mergeCell ref="J55:L55"/>
    <mergeCell ref="M55:N55"/>
    <mergeCell ref="O55:P55"/>
    <mergeCell ref="Q55:T55"/>
    <mergeCell ref="C52:E52"/>
    <mergeCell ref="G52:I52"/>
    <mergeCell ref="J52:L52"/>
    <mergeCell ref="M52:N52"/>
    <mergeCell ref="O52:P52"/>
    <mergeCell ref="Q52:T52"/>
    <mergeCell ref="C46:E46"/>
    <mergeCell ref="G46:L46"/>
    <mergeCell ref="C48:E48"/>
    <mergeCell ref="G48:L48"/>
    <mergeCell ref="C50:E50"/>
    <mergeCell ref="G50:L50"/>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G35:I35"/>
    <mergeCell ref="J35:L35"/>
    <mergeCell ref="M35:N35"/>
    <mergeCell ref="O35:P35"/>
    <mergeCell ref="Q35:T35"/>
    <mergeCell ref="G36:I36"/>
    <mergeCell ref="J36:L36"/>
    <mergeCell ref="M36:N36"/>
    <mergeCell ref="O36:P36"/>
    <mergeCell ref="Q36:T36"/>
    <mergeCell ref="G33:I33"/>
    <mergeCell ref="J33:L33"/>
    <mergeCell ref="M33:N33"/>
    <mergeCell ref="O33:P33"/>
    <mergeCell ref="Q33:T33"/>
    <mergeCell ref="G34:I34"/>
    <mergeCell ref="J34:L34"/>
    <mergeCell ref="M34:N34"/>
    <mergeCell ref="O34:P34"/>
    <mergeCell ref="Q34:T34"/>
    <mergeCell ref="G31:I31"/>
    <mergeCell ref="J31:L31"/>
    <mergeCell ref="M31:N31"/>
    <mergeCell ref="O31:P31"/>
    <mergeCell ref="Q31:T31"/>
    <mergeCell ref="G32:I32"/>
    <mergeCell ref="J32:L32"/>
    <mergeCell ref="M32:N32"/>
    <mergeCell ref="O32:P32"/>
    <mergeCell ref="Q32:T32"/>
    <mergeCell ref="G29:I29"/>
    <mergeCell ref="J29:L29"/>
    <mergeCell ref="M29:N29"/>
    <mergeCell ref="O29:P29"/>
    <mergeCell ref="Q29:T29"/>
    <mergeCell ref="G30:I30"/>
    <mergeCell ref="J30:L30"/>
    <mergeCell ref="M30:N30"/>
    <mergeCell ref="O30:P30"/>
    <mergeCell ref="Q30:T30"/>
    <mergeCell ref="O26:P26"/>
    <mergeCell ref="Q26:T26"/>
    <mergeCell ref="G28:I28"/>
    <mergeCell ref="J28:L28"/>
    <mergeCell ref="M28:N28"/>
    <mergeCell ref="O28:P28"/>
    <mergeCell ref="Q28:T28"/>
    <mergeCell ref="C24:E24"/>
    <mergeCell ref="G24:L24"/>
    <mergeCell ref="C26:E26"/>
    <mergeCell ref="G26:I26"/>
    <mergeCell ref="J26:L26"/>
    <mergeCell ref="M26:N26"/>
    <mergeCell ref="C18:E18"/>
    <mergeCell ref="G18:L18"/>
    <mergeCell ref="C20:E20"/>
    <mergeCell ref="G20:L20"/>
    <mergeCell ref="C22:E22"/>
    <mergeCell ref="G22:L22"/>
    <mergeCell ref="S7:T7"/>
    <mergeCell ref="N8:O8"/>
    <mergeCell ref="Q8:R8"/>
    <mergeCell ref="B10:T10"/>
    <mergeCell ref="C12:L12"/>
    <mergeCell ref="C15:T15"/>
    <mergeCell ref="B2:G2"/>
    <mergeCell ref="I2:J2"/>
    <mergeCell ref="K2:T2"/>
    <mergeCell ref="B4:T4"/>
    <mergeCell ref="B5:T5"/>
    <mergeCell ref="C7:E7"/>
    <mergeCell ref="G7:I7"/>
    <mergeCell ref="L7:M7"/>
    <mergeCell ref="N7:O7"/>
    <mergeCell ref="Q7:R7"/>
    <mergeCell ref="J78:L78"/>
    <mergeCell ref="M78:N78"/>
    <mergeCell ref="O78:P78"/>
    <mergeCell ref="G79:I79"/>
    <mergeCell ref="J79:L79"/>
    <mergeCell ref="M79:N79"/>
    <mergeCell ref="O79:P79"/>
    <mergeCell ref="G80:I80"/>
    <mergeCell ref="J80:L80"/>
    <mergeCell ref="M80:N80"/>
    <mergeCell ref="O80:P80"/>
    <mergeCell ref="G81:I81"/>
    <mergeCell ref="J81:L81"/>
    <mergeCell ref="M81:N81"/>
    <mergeCell ref="O81:P81"/>
    <mergeCell ref="G82:I82"/>
    <mergeCell ref="J82:L82"/>
    <mergeCell ref="M82:N82"/>
    <mergeCell ref="O82:P82"/>
    <mergeCell ref="G83:I83"/>
    <mergeCell ref="J83:L83"/>
    <mergeCell ref="M83:N83"/>
    <mergeCell ref="O83:P83"/>
    <mergeCell ref="G84:I84"/>
    <mergeCell ref="J84:L84"/>
    <mergeCell ref="M84:N84"/>
    <mergeCell ref="O84:P84"/>
    <mergeCell ref="G85:I85"/>
    <mergeCell ref="J85:L85"/>
    <mergeCell ref="M85:N85"/>
    <mergeCell ref="O85:P85"/>
    <mergeCell ref="G86:I86"/>
    <mergeCell ref="J86:L86"/>
    <mergeCell ref="M86:N86"/>
    <mergeCell ref="O86:P86"/>
    <mergeCell ref="G87:I87"/>
    <mergeCell ref="J87:L87"/>
    <mergeCell ref="M87:N87"/>
    <mergeCell ref="O87:P87"/>
    <mergeCell ref="G88:I88"/>
    <mergeCell ref="J88:L88"/>
    <mergeCell ref="M88:N88"/>
    <mergeCell ref="O88:P88"/>
    <mergeCell ref="G89:I89"/>
    <mergeCell ref="J89:L89"/>
    <mergeCell ref="M89:N89"/>
    <mergeCell ref="O89:P89"/>
    <mergeCell ref="C93:T93"/>
    <mergeCell ref="C96:E96"/>
    <mergeCell ref="G96:L96"/>
    <mergeCell ref="C98:E98"/>
    <mergeCell ref="G98:L98"/>
    <mergeCell ref="C100:E100"/>
    <mergeCell ref="G100:L100"/>
    <mergeCell ref="C102:E102"/>
    <mergeCell ref="G102:L102"/>
    <mergeCell ref="C104:E104"/>
    <mergeCell ref="G104:I104"/>
    <mergeCell ref="J104:L104"/>
    <mergeCell ref="M104:N104"/>
    <mergeCell ref="O104:P104"/>
    <mergeCell ref="Q104:T104"/>
    <mergeCell ref="G105:I105"/>
    <mergeCell ref="J105:L105"/>
    <mergeCell ref="M105:N105"/>
    <mergeCell ref="O105:P105"/>
    <mergeCell ref="Q105:T105"/>
    <mergeCell ref="G106:I106"/>
    <mergeCell ref="J106:L106"/>
    <mergeCell ref="M106:N106"/>
    <mergeCell ref="O106:P106"/>
    <mergeCell ref="Q106:T106"/>
    <mergeCell ref="G107:I107"/>
    <mergeCell ref="J107:L107"/>
    <mergeCell ref="M107:N107"/>
    <mergeCell ref="O107:P107"/>
    <mergeCell ref="Q107:T107"/>
    <mergeCell ref="G108:I108"/>
    <mergeCell ref="J108:L108"/>
    <mergeCell ref="M108:N108"/>
    <mergeCell ref="O108:P108"/>
    <mergeCell ref="Q108:T108"/>
    <mergeCell ref="G109:I109"/>
    <mergeCell ref="J109:L109"/>
    <mergeCell ref="M109:N109"/>
    <mergeCell ref="O109:P109"/>
    <mergeCell ref="Q109:T109"/>
    <mergeCell ref="G110:I110"/>
    <mergeCell ref="J110:L110"/>
    <mergeCell ref="M110:N110"/>
    <mergeCell ref="O110:P110"/>
    <mergeCell ref="Q110:T110"/>
    <mergeCell ref="G111:I111"/>
    <mergeCell ref="J111:L111"/>
    <mergeCell ref="M111:N111"/>
    <mergeCell ref="O111:P111"/>
    <mergeCell ref="Q111:T111"/>
    <mergeCell ref="G112:I112"/>
    <mergeCell ref="J112:L112"/>
    <mergeCell ref="M112:N112"/>
    <mergeCell ref="O112:P112"/>
    <mergeCell ref="Q112:T112"/>
    <mergeCell ref="G113:I113"/>
    <mergeCell ref="J113:L113"/>
    <mergeCell ref="M113:N113"/>
    <mergeCell ref="O113:P113"/>
    <mergeCell ref="Q113:T113"/>
    <mergeCell ref="G114:I114"/>
    <mergeCell ref="J114:L114"/>
    <mergeCell ref="M114:N114"/>
    <mergeCell ref="O114:P114"/>
    <mergeCell ref="Q114:T114"/>
    <mergeCell ref="G115:I115"/>
    <mergeCell ref="J115:L115"/>
    <mergeCell ref="M115:N115"/>
    <mergeCell ref="O115:P115"/>
    <mergeCell ref="Q115:T115"/>
    <mergeCell ref="G116:I116"/>
    <mergeCell ref="J116:L116"/>
    <mergeCell ref="M116:N116"/>
    <mergeCell ref="O116:P116"/>
    <mergeCell ref="Q116:T116"/>
    <mergeCell ref="G117:I117"/>
    <mergeCell ref="J117:L117"/>
    <mergeCell ref="M117:N117"/>
    <mergeCell ref="O117:P117"/>
    <mergeCell ref="Q117:T117"/>
    <mergeCell ref="C121:T121"/>
    <mergeCell ref="C123:E123"/>
    <mergeCell ref="G123:L123"/>
    <mergeCell ref="C125:E125"/>
    <mergeCell ref="G125:L125"/>
    <mergeCell ref="C127:E127"/>
    <mergeCell ref="G127:L127"/>
    <mergeCell ref="C129:E129"/>
    <mergeCell ref="G129:L129"/>
    <mergeCell ref="C131:E131"/>
    <mergeCell ref="G131:I131"/>
    <mergeCell ref="J131:L131"/>
    <mergeCell ref="M131:N131"/>
    <mergeCell ref="O131:P131"/>
    <mergeCell ref="Q131:T131"/>
    <mergeCell ref="G132:I132"/>
    <mergeCell ref="J132:L132"/>
    <mergeCell ref="M132:N132"/>
    <mergeCell ref="O132:P132"/>
    <mergeCell ref="Q132:T132"/>
    <mergeCell ref="G133:I133"/>
    <mergeCell ref="J133:L133"/>
    <mergeCell ref="M133:N133"/>
    <mergeCell ref="O133:P133"/>
    <mergeCell ref="Q133:T133"/>
    <mergeCell ref="G135:I135"/>
    <mergeCell ref="J134:L134"/>
    <mergeCell ref="M135:N135"/>
    <mergeCell ref="O135:P135"/>
    <mergeCell ref="Q135:T135"/>
    <mergeCell ref="G136:I136"/>
    <mergeCell ref="J136:L136"/>
    <mergeCell ref="M136:N136"/>
    <mergeCell ref="O136:P136"/>
    <mergeCell ref="Q136:T136"/>
    <mergeCell ref="G137:I137"/>
    <mergeCell ref="J137:L137"/>
    <mergeCell ref="M137:N137"/>
    <mergeCell ref="O137:P137"/>
    <mergeCell ref="Q137:T137"/>
    <mergeCell ref="G138:I138"/>
    <mergeCell ref="J138:L138"/>
    <mergeCell ref="M138:N138"/>
    <mergeCell ref="O138:P138"/>
    <mergeCell ref="Q138:T138"/>
    <mergeCell ref="G139:I139"/>
    <mergeCell ref="J139:L139"/>
    <mergeCell ref="M139:N139"/>
    <mergeCell ref="O139:P139"/>
    <mergeCell ref="Q139:T139"/>
    <mergeCell ref="G140:I140"/>
    <mergeCell ref="J140:L140"/>
    <mergeCell ref="M140:N140"/>
    <mergeCell ref="O140:P140"/>
    <mergeCell ref="Q140:T140"/>
    <mergeCell ref="G141:I141"/>
    <mergeCell ref="J141:L141"/>
    <mergeCell ref="M141:N141"/>
    <mergeCell ref="O141:P141"/>
    <mergeCell ref="Q141:T141"/>
    <mergeCell ref="G142:I142"/>
    <mergeCell ref="J142:L142"/>
    <mergeCell ref="M142:N142"/>
    <mergeCell ref="O142:P142"/>
    <mergeCell ref="Q142:T142"/>
    <mergeCell ref="G143:I143"/>
    <mergeCell ref="J143:L143"/>
    <mergeCell ref="M143:N143"/>
    <mergeCell ref="O143:P143"/>
    <mergeCell ref="Q143:T143"/>
    <mergeCell ref="G144:I144"/>
    <mergeCell ref="J144:L144"/>
    <mergeCell ref="M144:N144"/>
    <mergeCell ref="O144:P144"/>
    <mergeCell ref="Q144:T144"/>
    <mergeCell ref="G145:I145"/>
    <mergeCell ref="J145:L145"/>
    <mergeCell ref="M145:N145"/>
    <mergeCell ref="O145:P145"/>
    <mergeCell ref="Q145:T145"/>
    <mergeCell ref="C148:E148"/>
    <mergeCell ref="G148:L148"/>
    <mergeCell ref="C150:E150"/>
    <mergeCell ref="G150:L150"/>
    <mergeCell ref="C152:E152"/>
    <mergeCell ref="G152:L152"/>
    <mergeCell ref="C154:E154"/>
    <mergeCell ref="G154:L154"/>
    <mergeCell ref="C156:E156"/>
    <mergeCell ref="G156:I156"/>
    <mergeCell ref="J156:L156"/>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G160:I160"/>
    <mergeCell ref="J160:L160"/>
    <mergeCell ref="M160:N160"/>
    <mergeCell ref="O160:P160"/>
    <mergeCell ref="Q160:T160"/>
    <mergeCell ref="G161:I161"/>
    <mergeCell ref="J161:L161"/>
    <mergeCell ref="M161:N161"/>
    <mergeCell ref="O161:P161"/>
    <mergeCell ref="Q161:T161"/>
    <mergeCell ref="G162:I162"/>
    <mergeCell ref="J162:L162"/>
    <mergeCell ref="M162:N162"/>
    <mergeCell ref="O162:P162"/>
    <mergeCell ref="Q162:T162"/>
    <mergeCell ref="G163:I163"/>
    <mergeCell ref="J163:L163"/>
    <mergeCell ref="M163:N163"/>
    <mergeCell ref="O163:P163"/>
    <mergeCell ref="Q163:T163"/>
    <mergeCell ref="G164:I164"/>
    <mergeCell ref="J164:L164"/>
    <mergeCell ref="M164:N164"/>
    <mergeCell ref="O164:P164"/>
    <mergeCell ref="Q164:T164"/>
    <mergeCell ref="G165:I165"/>
    <mergeCell ref="J165:L165"/>
    <mergeCell ref="M165:N165"/>
    <mergeCell ref="O165:P165"/>
    <mergeCell ref="Q165:T165"/>
    <mergeCell ref="G166:I166"/>
    <mergeCell ref="J166:L166"/>
    <mergeCell ref="M166:N166"/>
    <mergeCell ref="O166:P166"/>
    <mergeCell ref="Q166:T166"/>
    <mergeCell ref="G167:I167"/>
    <mergeCell ref="J167:L167"/>
    <mergeCell ref="M167:N167"/>
    <mergeCell ref="O167:P167"/>
    <mergeCell ref="Q167:T167"/>
    <mergeCell ref="G168:I168"/>
    <mergeCell ref="J168:L168"/>
    <mergeCell ref="M168:N168"/>
    <mergeCell ref="O168:P168"/>
    <mergeCell ref="Q168:T168"/>
    <mergeCell ref="G169:I169"/>
    <mergeCell ref="J169:L169"/>
    <mergeCell ref="M169:N169"/>
    <mergeCell ref="O169:P169"/>
    <mergeCell ref="Q169:T169"/>
    <mergeCell ref="G170:I170"/>
    <mergeCell ref="J170:L170"/>
    <mergeCell ref="M170:N170"/>
    <mergeCell ref="O170:P170"/>
    <mergeCell ref="Q170:T170"/>
    <mergeCell ref="G171:I171"/>
    <mergeCell ref="J171:L171"/>
    <mergeCell ref="M171:N171"/>
    <mergeCell ref="O171:P171"/>
    <mergeCell ref="Q171:T171"/>
    <mergeCell ref="G172:I172"/>
    <mergeCell ref="J172:L172"/>
    <mergeCell ref="M172:N172"/>
    <mergeCell ref="O172:P172"/>
    <mergeCell ref="Q172:T172"/>
    <mergeCell ref="G173:I173"/>
    <mergeCell ref="J173:L173"/>
    <mergeCell ref="M173:N173"/>
    <mergeCell ref="O173:P173"/>
    <mergeCell ref="Q173:T173"/>
    <mergeCell ref="G174:I174"/>
    <mergeCell ref="J174:L174"/>
    <mergeCell ref="M174:N174"/>
    <mergeCell ref="O174:P174"/>
    <mergeCell ref="Q174:T174"/>
    <mergeCell ref="G175:I175"/>
    <mergeCell ref="J175:L175"/>
    <mergeCell ref="M175:N175"/>
    <mergeCell ref="O175:P175"/>
    <mergeCell ref="Q175:T175"/>
    <mergeCell ref="G176:I176"/>
    <mergeCell ref="J176:L176"/>
    <mergeCell ref="M176:N176"/>
    <mergeCell ref="O176:P176"/>
    <mergeCell ref="Q176:T176"/>
    <mergeCell ref="G177:I177"/>
    <mergeCell ref="J177:L177"/>
    <mergeCell ref="M177:N177"/>
    <mergeCell ref="O177:P177"/>
    <mergeCell ref="Q177:T177"/>
    <mergeCell ref="G178:I178"/>
    <mergeCell ref="J178:L178"/>
    <mergeCell ref="M178:N178"/>
    <mergeCell ref="O178:P178"/>
    <mergeCell ref="Q178:T178"/>
    <mergeCell ref="G179:I179"/>
    <mergeCell ref="J179:L179"/>
    <mergeCell ref="M179:N179"/>
    <mergeCell ref="O179:P179"/>
    <mergeCell ref="Q179:T179"/>
    <mergeCell ref="G180:I180"/>
    <mergeCell ref="J180:L180"/>
    <mergeCell ref="M180:N180"/>
    <mergeCell ref="O180:P180"/>
    <mergeCell ref="Q180:T180"/>
    <mergeCell ref="G181:I181"/>
    <mergeCell ref="J181:L181"/>
    <mergeCell ref="M181:N181"/>
    <mergeCell ref="O181:P181"/>
    <mergeCell ref="Q181:T181"/>
    <mergeCell ref="G182:I182"/>
    <mergeCell ref="J182:L182"/>
    <mergeCell ref="M182:N182"/>
    <mergeCell ref="O182:P182"/>
    <mergeCell ref="Q182:T182"/>
    <mergeCell ref="C185:E185"/>
    <mergeCell ref="G185:L185"/>
    <mergeCell ref="C187:E187"/>
    <mergeCell ref="G187:L187"/>
    <mergeCell ref="C189:E189"/>
    <mergeCell ref="G189:L189"/>
    <mergeCell ref="C191:E191"/>
    <mergeCell ref="G191:L191"/>
    <mergeCell ref="C193:E193"/>
    <mergeCell ref="G193:I193"/>
    <mergeCell ref="J193:L193"/>
    <mergeCell ref="M193:N193"/>
    <mergeCell ref="O193:P193"/>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G198:I198"/>
    <mergeCell ref="J198:L198"/>
    <mergeCell ref="M198:N198"/>
    <mergeCell ref="O198:P198"/>
    <mergeCell ref="Q198:T198"/>
    <mergeCell ref="G199:I199"/>
    <mergeCell ref="J199:L199"/>
    <mergeCell ref="M199:N199"/>
    <mergeCell ref="O199:P199"/>
    <mergeCell ref="Q199:T199"/>
    <mergeCell ref="G200:I200"/>
    <mergeCell ref="J200:L200"/>
    <mergeCell ref="M200:N200"/>
    <mergeCell ref="O200:P200"/>
    <mergeCell ref="Q200:T200"/>
    <mergeCell ref="G201:I201"/>
    <mergeCell ref="J201:L201"/>
    <mergeCell ref="M201:N201"/>
    <mergeCell ref="O201:P201"/>
    <mergeCell ref="Q201:T201"/>
    <mergeCell ref="G202:I202"/>
    <mergeCell ref="J202:L202"/>
    <mergeCell ref="M202:N202"/>
    <mergeCell ref="O202:P202"/>
    <mergeCell ref="Q202:T202"/>
    <mergeCell ref="G203:I203"/>
    <mergeCell ref="J203:L203"/>
    <mergeCell ref="M203:N203"/>
    <mergeCell ref="O203:P203"/>
    <mergeCell ref="Q203:T203"/>
    <mergeCell ref="G204:I204"/>
    <mergeCell ref="J204:L204"/>
    <mergeCell ref="M204:N204"/>
    <mergeCell ref="O204:P204"/>
    <mergeCell ref="Q204:T204"/>
    <mergeCell ref="G205:I205"/>
    <mergeCell ref="J205:L205"/>
    <mergeCell ref="M205:N205"/>
    <mergeCell ref="O205:P205"/>
    <mergeCell ref="Q205:T205"/>
    <mergeCell ref="G206:I206"/>
    <mergeCell ref="J206:L206"/>
    <mergeCell ref="M206:N206"/>
    <mergeCell ref="O206:P206"/>
    <mergeCell ref="Q206:T206"/>
    <mergeCell ref="G207:I207"/>
    <mergeCell ref="J207:L207"/>
    <mergeCell ref="M207:N207"/>
    <mergeCell ref="O207:P207"/>
    <mergeCell ref="Q207:T207"/>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C228:E228"/>
    <mergeCell ref="G228:L228"/>
    <mergeCell ref="C230:E230"/>
    <mergeCell ref="G230:L230"/>
    <mergeCell ref="C232:E232"/>
    <mergeCell ref="G232:I232"/>
    <mergeCell ref="J232:L232"/>
    <mergeCell ref="M232:N232"/>
    <mergeCell ref="O232:P232"/>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G237:I237"/>
    <mergeCell ref="J237:L237"/>
    <mergeCell ref="M237:N237"/>
    <mergeCell ref="O237:P237"/>
    <mergeCell ref="Q237:T237"/>
    <mergeCell ref="G238:I238"/>
    <mergeCell ref="J238:L238"/>
    <mergeCell ref="M238:N238"/>
    <mergeCell ref="O238:P238"/>
    <mergeCell ref="Q238:T238"/>
    <mergeCell ref="G239:I239"/>
    <mergeCell ref="J239:L239"/>
    <mergeCell ref="M239:N239"/>
    <mergeCell ref="O239:P239"/>
    <mergeCell ref="Q239:T239"/>
    <mergeCell ref="G240:I240"/>
    <mergeCell ref="J240:L240"/>
    <mergeCell ref="M240:N240"/>
    <mergeCell ref="O240:P240"/>
    <mergeCell ref="Q240:T240"/>
    <mergeCell ref="G241:I241"/>
    <mergeCell ref="J241:L241"/>
    <mergeCell ref="M241:N241"/>
    <mergeCell ref="O241:P241"/>
    <mergeCell ref="Q241:T241"/>
    <mergeCell ref="G242:I242"/>
    <mergeCell ref="J242:L242"/>
    <mergeCell ref="M242:N242"/>
    <mergeCell ref="O242:P242"/>
    <mergeCell ref="Q242:T242"/>
    <mergeCell ref="G243:I243"/>
    <mergeCell ref="J243:L243"/>
    <mergeCell ref="M243:N243"/>
    <mergeCell ref="O243:P243"/>
    <mergeCell ref="Q243:T243"/>
    <mergeCell ref="G244:I244"/>
    <mergeCell ref="J244:L244"/>
    <mergeCell ref="M244:N244"/>
    <mergeCell ref="O244:P244"/>
    <mergeCell ref="Q244:T244"/>
    <mergeCell ref="G245:I245"/>
    <mergeCell ref="J245:L245"/>
    <mergeCell ref="M245:N245"/>
    <mergeCell ref="O245:P245"/>
    <mergeCell ref="Q245:T245"/>
    <mergeCell ref="G246:I246"/>
    <mergeCell ref="J246:L246"/>
    <mergeCell ref="M246:N246"/>
    <mergeCell ref="O246:P246"/>
    <mergeCell ref="Q246:T246"/>
    <mergeCell ref="G247:I247"/>
    <mergeCell ref="J247:L247"/>
    <mergeCell ref="M247:N247"/>
    <mergeCell ref="O247:P247"/>
    <mergeCell ref="Q247:T247"/>
    <mergeCell ref="C250:E250"/>
    <mergeCell ref="G250:L250"/>
    <mergeCell ref="C252:E252"/>
    <mergeCell ref="G252:L252"/>
    <mergeCell ref="C254:E254"/>
    <mergeCell ref="G254:L254"/>
    <mergeCell ref="C256:E256"/>
    <mergeCell ref="G256:L256"/>
    <mergeCell ref="C258:E258"/>
    <mergeCell ref="G258:I258"/>
    <mergeCell ref="J258:L258"/>
    <mergeCell ref="M258:N258"/>
    <mergeCell ref="O258:P258"/>
    <mergeCell ref="Q258:T258"/>
    <mergeCell ref="G259:I259"/>
    <mergeCell ref="J259:L259"/>
    <mergeCell ref="M259:N259"/>
    <mergeCell ref="O259:P259"/>
    <mergeCell ref="Q259:T259"/>
    <mergeCell ref="G260:I260"/>
    <mergeCell ref="J260:L260"/>
    <mergeCell ref="M260:N260"/>
    <mergeCell ref="O260:P260"/>
    <mergeCell ref="Q260:T260"/>
    <mergeCell ref="G261:I261"/>
    <mergeCell ref="J261:L261"/>
    <mergeCell ref="M261:N261"/>
    <mergeCell ref="O261:P261"/>
    <mergeCell ref="Q261:T261"/>
    <mergeCell ref="G262:I262"/>
    <mergeCell ref="J262:L262"/>
    <mergeCell ref="M262:N262"/>
    <mergeCell ref="O262:P262"/>
    <mergeCell ref="Q262:T262"/>
    <mergeCell ref="G263:I263"/>
    <mergeCell ref="J263:L263"/>
    <mergeCell ref="M263:N263"/>
    <mergeCell ref="O263:P263"/>
    <mergeCell ref="Q263:T263"/>
    <mergeCell ref="G264:I264"/>
    <mergeCell ref="J264:L264"/>
    <mergeCell ref="M264:N264"/>
    <mergeCell ref="O264:P264"/>
    <mergeCell ref="Q264:T264"/>
    <mergeCell ref="G265:I265"/>
    <mergeCell ref="J265:L265"/>
    <mergeCell ref="M265:N265"/>
    <mergeCell ref="O265:P265"/>
    <mergeCell ref="Q265:T265"/>
    <mergeCell ref="G266:I266"/>
    <mergeCell ref="J266:L266"/>
    <mergeCell ref="M266:N266"/>
    <mergeCell ref="O266:P266"/>
    <mergeCell ref="Q266:T266"/>
    <mergeCell ref="G267:I267"/>
    <mergeCell ref="J267:L267"/>
    <mergeCell ref="M267:N267"/>
    <mergeCell ref="O267:P267"/>
    <mergeCell ref="Q267:T267"/>
    <mergeCell ref="G268:I268"/>
    <mergeCell ref="J268:L268"/>
    <mergeCell ref="M268:N268"/>
    <mergeCell ref="O268:P268"/>
    <mergeCell ref="Q268:T268"/>
    <mergeCell ref="J269:L269"/>
    <mergeCell ref="M269:N269"/>
    <mergeCell ref="O269:P269"/>
    <mergeCell ref="Q269:T269"/>
    <mergeCell ref="G270:I270"/>
    <mergeCell ref="J270:L270"/>
    <mergeCell ref="M270:N270"/>
    <mergeCell ref="O270:P270"/>
    <mergeCell ref="Q270:T270"/>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C274:E274"/>
    <mergeCell ref="G274:L274"/>
    <mergeCell ref="C276:E276"/>
    <mergeCell ref="G276:L276"/>
    <mergeCell ref="C278:E278"/>
    <mergeCell ref="G278:L278"/>
    <mergeCell ref="C280:E280"/>
    <mergeCell ref="G280:L280"/>
    <mergeCell ref="C282:E282"/>
    <mergeCell ref="G282:I282"/>
    <mergeCell ref="J282:L282"/>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G285:I285"/>
    <mergeCell ref="J285:L285"/>
    <mergeCell ref="M285:N285"/>
    <mergeCell ref="O285:P285"/>
    <mergeCell ref="Q285:T285"/>
    <mergeCell ref="G286:I286"/>
    <mergeCell ref="J286:L286"/>
    <mergeCell ref="M286:N286"/>
    <mergeCell ref="O286:P286"/>
    <mergeCell ref="Q286:T286"/>
    <mergeCell ref="G287:I287"/>
    <mergeCell ref="J287:L287"/>
    <mergeCell ref="M287:N287"/>
    <mergeCell ref="O287:P287"/>
    <mergeCell ref="Q287:T287"/>
    <mergeCell ref="G288:I288"/>
    <mergeCell ref="J288:L288"/>
    <mergeCell ref="M288:N288"/>
    <mergeCell ref="O288:P288"/>
    <mergeCell ref="Q288:T288"/>
    <mergeCell ref="G289:I289"/>
    <mergeCell ref="J289:L289"/>
    <mergeCell ref="M289:N289"/>
    <mergeCell ref="O289:P289"/>
    <mergeCell ref="Q289:T289"/>
    <mergeCell ref="G290:I290"/>
    <mergeCell ref="J290:L290"/>
    <mergeCell ref="M290:N290"/>
    <mergeCell ref="O290:P290"/>
    <mergeCell ref="Q290:T290"/>
    <mergeCell ref="G291:I291"/>
    <mergeCell ref="J291:L291"/>
    <mergeCell ref="M291:N291"/>
    <mergeCell ref="O291:P291"/>
    <mergeCell ref="Q291:T291"/>
    <mergeCell ref="G292:I292"/>
    <mergeCell ref="J292:L292"/>
    <mergeCell ref="M292:N292"/>
    <mergeCell ref="O292:P292"/>
    <mergeCell ref="Q292:T292"/>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Q228"/>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9.33203125" style="1" customWidth="1"/>
    <col min="14" max="14" width="33.08203125" style="1" customWidth="1"/>
    <col min="15" max="17" width="14.5" style="1" customWidth="1"/>
    <col min="18" max="18" width="11.1640625" style="1" customWidth="1"/>
    <col min="19" max="19" width="19.5" style="1" customWidth="1"/>
    <col min="20" max="16384" width="8.6640625" style="1"/>
  </cols>
  <sheetData>
    <row r="1" spans="1:17" ht="25.5" x14ac:dyDescent="0.85">
      <c r="B1" s="5" t="s">
        <v>28</v>
      </c>
      <c r="C1" s="5"/>
      <c r="D1" s="5"/>
      <c r="E1" s="5"/>
      <c r="F1" s="5"/>
      <c r="G1" s="5"/>
      <c r="H1" s="5"/>
      <c r="I1" s="5"/>
      <c r="J1" s="5"/>
      <c r="K1" s="6"/>
      <c r="L1" s="6"/>
      <c r="M1" s="6"/>
      <c r="N1" s="6"/>
      <c r="O1" s="6"/>
      <c r="P1" s="6"/>
      <c r="Q1" s="6"/>
    </row>
    <row r="2" spans="1:17" ht="38" x14ac:dyDescent="1.25">
      <c r="B2" s="162" t="s">
        <v>29</v>
      </c>
      <c r="C2" s="162"/>
      <c r="D2" s="162"/>
      <c r="E2" s="162"/>
      <c r="F2" s="162"/>
      <c r="G2" s="162"/>
      <c r="H2" s="162"/>
      <c r="I2" s="177" t="str">
        <f>A①_入力!J2</f>
        <v>3-5</v>
      </c>
      <c r="J2" s="177"/>
      <c r="K2" s="343" t="str">
        <f>A①_入力!M2</f>
        <v>第3-5問_売上関連のPL・BS・CF・資金計画（その３-5）</v>
      </c>
      <c r="L2" s="343"/>
      <c r="M2" s="343"/>
      <c r="N2" s="343"/>
      <c r="O2" s="343"/>
      <c r="P2" s="343"/>
      <c r="Q2" s="343"/>
    </row>
    <row r="3" spans="1:17" ht="31.5" x14ac:dyDescent="1.05">
      <c r="B3" s="8"/>
      <c r="C3" s="30" t="s">
        <v>172</v>
      </c>
      <c r="D3" s="8"/>
      <c r="E3" s="8"/>
      <c r="F3" s="8"/>
      <c r="G3" s="8"/>
      <c r="H3" s="8"/>
      <c r="I3" s="52" t="s">
        <v>163</v>
      </c>
      <c r="J3" s="9"/>
      <c r="K3" s="9"/>
      <c r="L3" s="9"/>
      <c r="M3" s="9"/>
      <c r="N3" s="9"/>
      <c r="O3" s="9"/>
      <c r="P3" s="9"/>
      <c r="Q3" s="9"/>
    </row>
    <row r="4" spans="1:17" ht="22.5" x14ac:dyDescent="0.55000000000000004">
      <c r="B4" s="178" t="s">
        <v>0</v>
      </c>
      <c r="C4" s="178"/>
      <c r="D4" s="178"/>
      <c r="E4" s="178"/>
      <c r="F4" s="178"/>
      <c r="G4" s="178"/>
      <c r="H4" s="178"/>
      <c r="I4" s="178"/>
      <c r="J4" s="178"/>
      <c r="K4" s="178"/>
      <c r="L4" s="178"/>
      <c r="M4" s="178"/>
      <c r="N4" s="178"/>
      <c r="O4" s="178"/>
      <c r="P4" s="178"/>
      <c r="Q4" s="178"/>
    </row>
    <row r="5" spans="1:17" ht="22.5" x14ac:dyDescent="0.55000000000000004">
      <c r="B5" s="186" t="s">
        <v>173</v>
      </c>
      <c r="C5" s="186"/>
      <c r="D5" s="186"/>
      <c r="E5" s="186"/>
      <c r="F5" s="186"/>
      <c r="G5" s="186"/>
      <c r="H5" s="186"/>
      <c r="I5" s="186"/>
      <c r="J5" s="186"/>
      <c r="K5" s="186"/>
      <c r="L5" s="186"/>
      <c r="M5" s="186"/>
      <c r="N5" s="186"/>
      <c r="O5" s="186"/>
      <c r="P5" s="186"/>
      <c r="Q5" s="186"/>
    </row>
    <row r="6" spans="1:17" ht="22.5" x14ac:dyDescent="0.55000000000000004">
      <c r="A6" s="106"/>
      <c r="B6" s="106"/>
      <c r="C6" s="106"/>
      <c r="D6" s="106"/>
      <c r="E6" s="106"/>
      <c r="F6" s="106"/>
      <c r="G6" s="106"/>
      <c r="H6" s="106"/>
      <c r="I6" s="106"/>
      <c r="J6" s="106"/>
      <c r="K6" s="106"/>
      <c r="L6" s="106"/>
      <c r="M6" s="106"/>
      <c r="N6" s="106"/>
      <c r="O6" s="106"/>
      <c r="P6" s="106"/>
      <c r="Q6" s="106"/>
    </row>
    <row r="7" spans="1:17" ht="28.5" x14ac:dyDescent="0.55000000000000004">
      <c r="B7" s="11">
        <v>2</v>
      </c>
      <c r="C7" s="187" t="s">
        <v>174</v>
      </c>
      <c r="D7" s="187"/>
      <c r="E7" s="187"/>
      <c r="F7" s="11">
        <f>Ｂ①マスタ登録!F7</f>
        <v>2</v>
      </c>
      <c r="G7" s="161" t="str">
        <f>Ｂ①マスタ登録!G7</f>
        <v>問題</v>
      </c>
      <c r="H7" s="161"/>
      <c r="I7" s="161"/>
    </row>
    <row r="8" spans="1:17" ht="18" collapsed="1" thickBot="1" x14ac:dyDescent="0.6"/>
    <row r="9" spans="1:17" ht="29" thickBot="1" x14ac:dyDescent="0.6">
      <c r="C9" s="190" t="s">
        <v>425</v>
      </c>
      <c r="D9" s="192"/>
      <c r="E9" s="192"/>
      <c r="F9" s="192"/>
      <c r="G9" s="192"/>
      <c r="H9" s="192"/>
      <c r="I9" s="192"/>
      <c r="J9" s="192"/>
      <c r="K9" s="192"/>
      <c r="L9" s="191"/>
    </row>
    <row r="11" spans="1:17" ht="22.5" x14ac:dyDescent="0.55000000000000004">
      <c r="C11" s="75" t="s">
        <v>24</v>
      </c>
    </row>
    <row r="12" spans="1:17" ht="22.5" x14ac:dyDescent="0.55000000000000004">
      <c r="C12" s="149" t="s">
        <v>437</v>
      </c>
      <c r="D12" s="150"/>
      <c r="E12" s="150"/>
      <c r="F12" s="150"/>
      <c r="G12" s="150"/>
      <c r="H12" s="150"/>
      <c r="I12" s="150"/>
      <c r="J12" s="150"/>
      <c r="K12" s="150"/>
      <c r="L12" s="150"/>
      <c r="M12" s="150"/>
      <c r="N12" s="150"/>
      <c r="O12" s="150"/>
      <c r="P12" s="150"/>
      <c r="Q12" s="151"/>
    </row>
    <row r="14" spans="1:17" ht="18" thickBot="1" x14ac:dyDescent="0.6"/>
    <row r="15" spans="1:17" ht="29" thickBot="1" x14ac:dyDescent="0.6">
      <c r="C15" s="108" t="s">
        <v>438</v>
      </c>
      <c r="D15" s="109"/>
      <c r="E15" s="109"/>
      <c r="F15" s="109"/>
      <c r="G15" s="109"/>
      <c r="H15" s="109"/>
      <c r="I15" s="109"/>
      <c r="J15" s="109"/>
      <c r="K15" s="109"/>
      <c r="L15" s="109"/>
      <c r="M15" s="109"/>
      <c r="N15" s="109"/>
      <c r="O15" s="109"/>
      <c r="P15" s="110"/>
    </row>
    <row r="16" spans="1:17" ht="18" thickBot="1" x14ac:dyDescent="0.6"/>
    <row r="17" spans="2:16" ht="23" thickBot="1" x14ac:dyDescent="0.6">
      <c r="C17" s="248" t="s">
        <v>309</v>
      </c>
      <c r="D17" s="249"/>
      <c r="E17" s="250"/>
      <c r="G17" s="248" t="s">
        <v>310</v>
      </c>
      <c r="H17" s="249"/>
      <c r="I17" s="249"/>
      <c r="J17" s="249"/>
      <c r="K17" s="249"/>
      <c r="L17" s="250"/>
      <c r="M17" s="248" t="s">
        <v>311</v>
      </c>
      <c r="N17" s="249"/>
      <c r="O17" s="249"/>
      <c r="P17" s="250"/>
    </row>
    <row r="18" spans="2:16" ht="23" thickBot="1" x14ac:dyDescent="0.6">
      <c r="C18" s="86" t="s">
        <v>312</v>
      </c>
      <c r="D18" s="74" t="s">
        <v>411</v>
      </c>
      <c r="E18" s="86" t="s">
        <v>314</v>
      </c>
      <c r="G18" s="248" t="s">
        <v>315</v>
      </c>
      <c r="H18" s="249"/>
      <c r="I18" s="250"/>
      <c r="J18" s="278" t="s">
        <v>439</v>
      </c>
      <c r="K18" s="279"/>
      <c r="L18" s="280"/>
      <c r="M18" s="248" t="s">
        <v>315</v>
      </c>
      <c r="N18" s="250"/>
      <c r="O18" s="248" t="s">
        <v>439</v>
      </c>
      <c r="P18" s="250"/>
    </row>
    <row r="19" spans="2:16" ht="23.4" customHeight="1" thickBot="1" x14ac:dyDescent="0.6">
      <c r="L19" s="123" t="s">
        <v>549</v>
      </c>
    </row>
    <row r="20" spans="2:16" ht="23" thickBot="1" x14ac:dyDescent="0.6">
      <c r="B20" s="72" t="s">
        <v>440</v>
      </c>
      <c r="C20" s="72">
        <v>4</v>
      </c>
      <c r="D20" s="74" t="s">
        <v>441</v>
      </c>
      <c r="E20" s="72">
        <v>30</v>
      </c>
      <c r="G20" s="334" t="s">
        <v>442</v>
      </c>
      <c r="H20" s="335"/>
      <c r="I20" s="336"/>
      <c r="J20" s="301">
        <f>'B④予算元帳 '!W$106</f>
        <v>9500</v>
      </c>
      <c r="K20" s="302"/>
      <c r="L20" s="303"/>
      <c r="M20" s="124" t="s">
        <v>550</v>
      </c>
    </row>
    <row r="21" spans="2:16" ht="23" thickBot="1" x14ac:dyDescent="0.6">
      <c r="M21" s="341" t="s">
        <v>443</v>
      </c>
      <c r="N21" s="342"/>
      <c r="O21" s="318">
        <f>J22</f>
        <v>9500</v>
      </c>
      <c r="P21" s="324"/>
    </row>
    <row r="22" spans="2:16" ht="23" thickBot="1" x14ac:dyDescent="0.6">
      <c r="G22" s="248" t="s">
        <v>444</v>
      </c>
      <c r="H22" s="249"/>
      <c r="I22" s="250"/>
      <c r="J22" s="301">
        <f>SUM(J20:L21)</f>
        <v>9500</v>
      </c>
      <c r="K22" s="302"/>
      <c r="L22" s="303"/>
      <c r="M22" s="248" t="s">
        <v>445</v>
      </c>
      <c r="N22" s="250"/>
      <c r="O22" s="276">
        <f>J22</f>
        <v>9500</v>
      </c>
      <c r="P22" s="277"/>
    </row>
    <row r="23" spans="2:16" ht="18" thickBot="1" x14ac:dyDescent="0.6"/>
    <row r="24" spans="2:16" ht="23" thickBot="1" x14ac:dyDescent="0.6">
      <c r="B24" s="72" t="s">
        <v>440</v>
      </c>
      <c r="C24" s="72">
        <v>5</v>
      </c>
      <c r="D24" s="74" t="s">
        <v>441</v>
      </c>
      <c r="E24" s="72">
        <v>31</v>
      </c>
      <c r="G24" s="334" t="s">
        <v>442</v>
      </c>
      <c r="H24" s="335"/>
      <c r="I24" s="336"/>
      <c r="J24" s="301">
        <f>'B④予算元帳 '!W$107</f>
        <v>10450</v>
      </c>
      <c r="K24" s="302"/>
      <c r="L24" s="303"/>
    </row>
    <row r="25" spans="2:16" ht="23" thickBot="1" x14ac:dyDescent="0.6">
      <c r="M25" s="341" t="s">
        <v>443</v>
      </c>
      <c r="N25" s="342"/>
      <c r="O25" s="318">
        <f>J26</f>
        <v>10450</v>
      </c>
      <c r="P25" s="324"/>
    </row>
    <row r="26" spans="2:16" ht="23" thickBot="1" x14ac:dyDescent="0.6">
      <c r="G26" s="248" t="s">
        <v>444</v>
      </c>
      <c r="H26" s="249"/>
      <c r="I26" s="250"/>
      <c r="J26" s="301">
        <f>SUM(J24:L25)</f>
        <v>10450</v>
      </c>
      <c r="K26" s="302"/>
      <c r="L26" s="303"/>
      <c r="M26" s="248" t="s">
        <v>445</v>
      </c>
      <c r="N26" s="250"/>
      <c r="O26" s="276">
        <f>J26</f>
        <v>10450</v>
      </c>
      <c r="P26" s="277"/>
    </row>
    <row r="27" spans="2:16" ht="18" thickBot="1" x14ac:dyDescent="0.6"/>
    <row r="28" spans="2:16" ht="23" thickBot="1" x14ac:dyDescent="0.6">
      <c r="B28" s="72" t="s">
        <v>440</v>
      </c>
      <c r="C28" s="72">
        <v>6</v>
      </c>
      <c r="D28" s="74" t="s">
        <v>446</v>
      </c>
      <c r="E28" s="72">
        <v>30</v>
      </c>
      <c r="G28" s="334" t="s">
        <v>442</v>
      </c>
      <c r="H28" s="335"/>
      <c r="I28" s="336"/>
      <c r="J28" s="301">
        <f>'B④予算元帳 '!W$108</f>
        <v>11495</v>
      </c>
      <c r="K28" s="302"/>
      <c r="L28" s="303"/>
    </row>
    <row r="29" spans="2:16" ht="23" thickBot="1" x14ac:dyDescent="0.6">
      <c r="M29" s="341" t="s">
        <v>443</v>
      </c>
      <c r="N29" s="342"/>
      <c r="O29" s="318">
        <f>J30</f>
        <v>11495</v>
      </c>
      <c r="P29" s="324"/>
    </row>
    <row r="30" spans="2:16" ht="23" thickBot="1" x14ac:dyDescent="0.6">
      <c r="G30" s="248" t="s">
        <v>444</v>
      </c>
      <c r="H30" s="249"/>
      <c r="I30" s="250"/>
      <c r="J30" s="301">
        <f>SUM(J28:L29)</f>
        <v>11495</v>
      </c>
      <c r="K30" s="302"/>
      <c r="L30" s="303"/>
      <c r="M30" s="248" t="s">
        <v>445</v>
      </c>
      <c r="N30" s="250"/>
      <c r="O30" s="276">
        <f>J30</f>
        <v>11495</v>
      </c>
      <c r="P30" s="277"/>
    </row>
    <row r="31" spans="2:16" ht="18" thickBot="1" x14ac:dyDescent="0.6"/>
    <row r="32" spans="2:16" ht="23" thickBot="1" x14ac:dyDescent="0.6">
      <c r="B32" s="72" t="s">
        <v>440</v>
      </c>
      <c r="C32" s="72">
        <v>7</v>
      </c>
      <c r="D32" s="74" t="s">
        <v>446</v>
      </c>
      <c r="E32" s="72">
        <v>31</v>
      </c>
      <c r="G32" s="334" t="s">
        <v>442</v>
      </c>
      <c r="H32" s="335"/>
      <c r="I32" s="336"/>
      <c r="J32" s="301">
        <f>'B④予算元帳 '!W$109</f>
        <v>12635</v>
      </c>
      <c r="K32" s="302"/>
      <c r="L32" s="303"/>
    </row>
    <row r="33" spans="2:16" ht="23" thickBot="1" x14ac:dyDescent="0.6">
      <c r="M33" s="341" t="s">
        <v>443</v>
      </c>
      <c r="N33" s="342"/>
      <c r="O33" s="318">
        <f>J34</f>
        <v>12635</v>
      </c>
      <c r="P33" s="324"/>
    </row>
    <row r="34" spans="2:16" ht="23" thickBot="1" x14ac:dyDescent="0.6">
      <c r="G34" s="248" t="s">
        <v>444</v>
      </c>
      <c r="H34" s="249"/>
      <c r="I34" s="250"/>
      <c r="J34" s="301">
        <f>SUM(J32:L33)</f>
        <v>12635</v>
      </c>
      <c r="K34" s="302"/>
      <c r="L34" s="303"/>
      <c r="M34" s="248" t="s">
        <v>445</v>
      </c>
      <c r="N34" s="250"/>
      <c r="O34" s="276">
        <f>J34</f>
        <v>12635</v>
      </c>
      <c r="P34" s="277"/>
    </row>
    <row r="35" spans="2:16" ht="18" thickBot="1" x14ac:dyDescent="0.6"/>
    <row r="36" spans="2:16" ht="23" thickBot="1" x14ac:dyDescent="0.6">
      <c r="B36" s="72" t="s">
        <v>440</v>
      </c>
      <c r="C36" s="72">
        <v>8</v>
      </c>
      <c r="D36" s="74" t="s">
        <v>447</v>
      </c>
      <c r="E36" s="72">
        <v>31</v>
      </c>
      <c r="G36" s="334" t="s">
        <v>442</v>
      </c>
      <c r="H36" s="335"/>
      <c r="I36" s="336"/>
      <c r="J36" s="301">
        <f>'B④予算元帳 '!W$110</f>
        <v>13870</v>
      </c>
      <c r="K36" s="302"/>
      <c r="L36" s="303"/>
    </row>
    <row r="37" spans="2:16" ht="23" thickBot="1" x14ac:dyDescent="0.6">
      <c r="M37" s="341" t="s">
        <v>443</v>
      </c>
      <c r="N37" s="342"/>
      <c r="O37" s="318">
        <f>J38</f>
        <v>13870</v>
      </c>
      <c r="P37" s="324"/>
    </row>
    <row r="38" spans="2:16" ht="23" thickBot="1" x14ac:dyDescent="0.6">
      <c r="G38" s="248" t="s">
        <v>444</v>
      </c>
      <c r="H38" s="249"/>
      <c r="I38" s="250"/>
      <c r="J38" s="301">
        <f>SUM(J36:L37)</f>
        <v>13870</v>
      </c>
      <c r="K38" s="302"/>
      <c r="L38" s="303"/>
      <c r="M38" s="248" t="s">
        <v>445</v>
      </c>
      <c r="N38" s="250"/>
      <c r="O38" s="276">
        <f>J38</f>
        <v>13870</v>
      </c>
      <c r="P38" s="277"/>
    </row>
    <row r="39" spans="2:16" ht="18" thickBot="1" x14ac:dyDescent="0.6"/>
    <row r="40" spans="2:16" ht="23" thickBot="1" x14ac:dyDescent="0.6">
      <c r="B40" s="72" t="s">
        <v>440</v>
      </c>
      <c r="C40" s="72">
        <v>9</v>
      </c>
      <c r="D40" s="74" t="s">
        <v>313</v>
      </c>
      <c r="E40" s="72">
        <v>30</v>
      </c>
      <c r="G40" s="334" t="s">
        <v>442</v>
      </c>
      <c r="H40" s="335"/>
      <c r="I40" s="336"/>
      <c r="J40" s="301">
        <f>'B④予算元帳 '!W$111</f>
        <v>15200</v>
      </c>
      <c r="K40" s="302"/>
      <c r="L40" s="303"/>
    </row>
    <row r="41" spans="2:16" ht="23" thickBot="1" x14ac:dyDescent="0.6">
      <c r="M41" s="341" t="s">
        <v>443</v>
      </c>
      <c r="N41" s="342"/>
      <c r="O41" s="318">
        <f>J42</f>
        <v>15200</v>
      </c>
      <c r="P41" s="324"/>
    </row>
    <row r="42" spans="2:16" ht="23" thickBot="1" x14ac:dyDescent="0.6">
      <c r="G42" s="248" t="s">
        <v>444</v>
      </c>
      <c r="H42" s="249"/>
      <c r="I42" s="250"/>
      <c r="J42" s="301">
        <f>SUM(J40:L41)</f>
        <v>15200</v>
      </c>
      <c r="K42" s="302"/>
      <c r="L42" s="303"/>
      <c r="M42" s="248" t="s">
        <v>445</v>
      </c>
      <c r="N42" s="250"/>
      <c r="O42" s="276">
        <f>J42</f>
        <v>15200</v>
      </c>
      <c r="P42" s="277"/>
    </row>
    <row r="43" spans="2:16" ht="18" thickBot="1" x14ac:dyDescent="0.6"/>
    <row r="44" spans="2:16" ht="23" thickBot="1" x14ac:dyDescent="0.6">
      <c r="B44" s="72" t="s">
        <v>440</v>
      </c>
      <c r="C44" s="72">
        <v>10</v>
      </c>
      <c r="D44" s="74" t="s">
        <v>446</v>
      </c>
      <c r="E44" s="72">
        <v>31</v>
      </c>
      <c r="G44" s="334" t="s">
        <v>442</v>
      </c>
      <c r="H44" s="335"/>
      <c r="I44" s="336"/>
      <c r="J44" s="301">
        <f>'B④予算元帳 '!W$112</f>
        <v>16720</v>
      </c>
      <c r="K44" s="302"/>
      <c r="L44" s="303"/>
    </row>
    <row r="45" spans="2:16" ht="23" thickBot="1" x14ac:dyDescent="0.6">
      <c r="M45" s="341" t="s">
        <v>443</v>
      </c>
      <c r="N45" s="342"/>
      <c r="O45" s="318">
        <f>J46</f>
        <v>16720</v>
      </c>
      <c r="P45" s="324"/>
    </row>
    <row r="46" spans="2:16" ht="23" thickBot="1" x14ac:dyDescent="0.6">
      <c r="G46" s="248" t="s">
        <v>444</v>
      </c>
      <c r="H46" s="249"/>
      <c r="I46" s="250"/>
      <c r="J46" s="301">
        <f>SUM(J44:L45)</f>
        <v>16720</v>
      </c>
      <c r="K46" s="302"/>
      <c r="L46" s="303"/>
      <c r="M46" s="248" t="s">
        <v>445</v>
      </c>
      <c r="N46" s="250"/>
      <c r="O46" s="276">
        <f>J46</f>
        <v>16720</v>
      </c>
      <c r="P46" s="277"/>
    </row>
    <row r="47" spans="2:16" ht="18" thickBot="1" x14ac:dyDescent="0.6"/>
    <row r="48" spans="2:16" ht="23" thickBot="1" x14ac:dyDescent="0.6">
      <c r="B48" s="72" t="s">
        <v>440</v>
      </c>
      <c r="C48" s="72">
        <v>11</v>
      </c>
      <c r="D48" s="74" t="s">
        <v>446</v>
      </c>
      <c r="E48" s="72">
        <v>30</v>
      </c>
      <c r="G48" s="334" t="s">
        <v>442</v>
      </c>
      <c r="H48" s="335"/>
      <c r="I48" s="336"/>
      <c r="J48" s="301">
        <f>'B④予算元帳 '!W$113</f>
        <v>18335</v>
      </c>
      <c r="K48" s="302"/>
      <c r="L48" s="303"/>
    </row>
    <row r="49" spans="2:16" ht="23" thickBot="1" x14ac:dyDescent="0.6">
      <c r="M49" s="341" t="s">
        <v>443</v>
      </c>
      <c r="N49" s="342"/>
      <c r="O49" s="318">
        <f>J50</f>
        <v>18335</v>
      </c>
      <c r="P49" s="324"/>
    </row>
    <row r="50" spans="2:16" ht="23" thickBot="1" x14ac:dyDescent="0.6">
      <c r="G50" s="248" t="s">
        <v>444</v>
      </c>
      <c r="H50" s="249"/>
      <c r="I50" s="250"/>
      <c r="J50" s="301">
        <f>SUM(J48:L49)</f>
        <v>18335</v>
      </c>
      <c r="K50" s="302"/>
      <c r="L50" s="303"/>
      <c r="M50" s="248" t="s">
        <v>445</v>
      </c>
      <c r="N50" s="250"/>
      <c r="O50" s="276">
        <f>J50</f>
        <v>18335</v>
      </c>
      <c r="P50" s="277"/>
    </row>
    <row r="51" spans="2:16" ht="18" thickBot="1" x14ac:dyDescent="0.6"/>
    <row r="52" spans="2:16" ht="23" thickBot="1" x14ac:dyDescent="0.6">
      <c r="B52" s="72" t="s">
        <v>440</v>
      </c>
      <c r="C52" s="72">
        <v>12</v>
      </c>
      <c r="D52" s="74" t="s">
        <v>446</v>
      </c>
      <c r="E52" s="72">
        <v>31</v>
      </c>
      <c r="G52" s="334" t="s">
        <v>442</v>
      </c>
      <c r="H52" s="335"/>
      <c r="I52" s="336"/>
      <c r="J52" s="301">
        <f>'B④予算元帳 '!W$114</f>
        <v>20140</v>
      </c>
      <c r="K52" s="302"/>
      <c r="L52" s="303"/>
    </row>
    <row r="53" spans="2:16" ht="23" thickBot="1" x14ac:dyDescent="0.6">
      <c r="M53" s="341" t="s">
        <v>443</v>
      </c>
      <c r="N53" s="342"/>
      <c r="O53" s="318">
        <f>J54</f>
        <v>20140</v>
      </c>
      <c r="P53" s="324"/>
    </row>
    <row r="54" spans="2:16" ht="23" thickBot="1" x14ac:dyDescent="0.6">
      <c r="G54" s="248" t="s">
        <v>444</v>
      </c>
      <c r="H54" s="249"/>
      <c r="I54" s="250"/>
      <c r="J54" s="301">
        <f>SUM(J52:L53)</f>
        <v>20140</v>
      </c>
      <c r="K54" s="302"/>
      <c r="L54" s="303"/>
      <c r="M54" s="248" t="s">
        <v>445</v>
      </c>
      <c r="N54" s="250"/>
      <c r="O54" s="276">
        <f>J54</f>
        <v>20140</v>
      </c>
      <c r="P54" s="277"/>
    </row>
    <row r="55" spans="2:16" ht="18" thickBot="1" x14ac:dyDescent="0.6"/>
    <row r="56" spans="2:16" ht="23" thickBot="1" x14ac:dyDescent="0.6">
      <c r="B56" s="72" t="s">
        <v>440</v>
      </c>
      <c r="C56" s="72" t="s">
        <v>327</v>
      </c>
      <c r="D56" s="74" t="s">
        <v>416</v>
      </c>
      <c r="E56" s="72">
        <v>31</v>
      </c>
      <c r="G56" s="334" t="s">
        <v>442</v>
      </c>
      <c r="H56" s="335"/>
      <c r="I56" s="336"/>
      <c r="J56" s="301">
        <f>'B④予算元帳 '!W$115</f>
        <v>22135</v>
      </c>
      <c r="K56" s="302"/>
      <c r="L56" s="303"/>
    </row>
    <row r="57" spans="2:16" ht="23" thickBot="1" x14ac:dyDescent="0.6">
      <c r="M57" s="341" t="s">
        <v>443</v>
      </c>
      <c r="N57" s="342"/>
      <c r="O57" s="318">
        <f>J58</f>
        <v>22135</v>
      </c>
      <c r="P57" s="324"/>
    </row>
    <row r="58" spans="2:16" ht="23" thickBot="1" x14ac:dyDescent="0.6">
      <c r="G58" s="248" t="s">
        <v>444</v>
      </c>
      <c r="H58" s="249"/>
      <c r="I58" s="250"/>
      <c r="J58" s="301">
        <f>SUM(J56:L57)</f>
        <v>22135</v>
      </c>
      <c r="K58" s="302"/>
      <c r="L58" s="303"/>
      <c r="M58" s="248" t="s">
        <v>445</v>
      </c>
      <c r="N58" s="250"/>
      <c r="O58" s="276">
        <f>J58</f>
        <v>22135</v>
      </c>
      <c r="P58" s="277"/>
    </row>
    <row r="59" spans="2:16" ht="18" thickBot="1" x14ac:dyDescent="0.6"/>
    <row r="60" spans="2:16" ht="23" thickBot="1" x14ac:dyDescent="0.6">
      <c r="B60" s="72" t="s">
        <v>440</v>
      </c>
      <c r="C60" s="72" t="s">
        <v>330</v>
      </c>
      <c r="D60" s="74" t="s">
        <v>313</v>
      </c>
      <c r="E60" s="72">
        <v>28</v>
      </c>
      <c r="G60" s="334" t="s">
        <v>442</v>
      </c>
      <c r="H60" s="335"/>
      <c r="I60" s="336"/>
      <c r="J60" s="301">
        <f>'B④予算元帳 '!W$116</f>
        <v>24320</v>
      </c>
      <c r="K60" s="302"/>
      <c r="L60" s="303"/>
    </row>
    <row r="61" spans="2:16" ht="23" thickBot="1" x14ac:dyDescent="0.6">
      <c r="M61" s="341" t="s">
        <v>443</v>
      </c>
      <c r="N61" s="342"/>
      <c r="O61" s="318">
        <f>J62</f>
        <v>24320</v>
      </c>
      <c r="P61" s="324"/>
    </row>
    <row r="62" spans="2:16" ht="23" thickBot="1" x14ac:dyDescent="0.6">
      <c r="G62" s="248" t="s">
        <v>444</v>
      </c>
      <c r="H62" s="249"/>
      <c r="I62" s="250"/>
      <c r="J62" s="301">
        <f>SUM(J60:L61)</f>
        <v>24320</v>
      </c>
      <c r="K62" s="302"/>
      <c r="L62" s="303"/>
      <c r="M62" s="248" t="s">
        <v>445</v>
      </c>
      <c r="N62" s="250"/>
      <c r="O62" s="276">
        <f>J62</f>
        <v>24320</v>
      </c>
      <c r="P62" s="277"/>
    </row>
    <row r="63" spans="2:16" ht="18" thickBot="1" x14ac:dyDescent="0.6"/>
    <row r="64" spans="2:16" ht="23" thickBot="1" x14ac:dyDescent="0.6">
      <c r="B64" s="72" t="s">
        <v>440</v>
      </c>
      <c r="C64" s="72" t="s">
        <v>331</v>
      </c>
      <c r="D64" s="74" t="s">
        <v>446</v>
      </c>
      <c r="E64" s="72">
        <v>31</v>
      </c>
      <c r="G64" s="334" t="s">
        <v>442</v>
      </c>
      <c r="H64" s="335"/>
      <c r="I64" s="336"/>
      <c r="J64" s="301">
        <f>'B④予算元帳 '!W$117</f>
        <v>26695</v>
      </c>
      <c r="K64" s="302"/>
      <c r="L64" s="303"/>
    </row>
    <row r="65" spans="2:16" ht="23" thickBot="1" x14ac:dyDescent="0.6">
      <c r="M65" s="341" t="s">
        <v>443</v>
      </c>
      <c r="N65" s="342"/>
      <c r="O65" s="318">
        <f>J66</f>
        <v>26695</v>
      </c>
      <c r="P65" s="324"/>
    </row>
    <row r="66" spans="2:16" ht="23" thickBot="1" x14ac:dyDescent="0.6">
      <c r="G66" s="248" t="s">
        <v>444</v>
      </c>
      <c r="H66" s="249"/>
      <c r="I66" s="250"/>
      <c r="J66" s="301">
        <f>SUM(J64:L65)</f>
        <v>26695</v>
      </c>
      <c r="K66" s="302"/>
      <c r="L66" s="303"/>
      <c r="M66" s="248" t="s">
        <v>445</v>
      </c>
      <c r="N66" s="250"/>
      <c r="O66" s="276">
        <f>J66</f>
        <v>26695</v>
      </c>
      <c r="P66" s="277"/>
    </row>
    <row r="68" spans="2:16" ht="18" thickBot="1" x14ac:dyDescent="0.6"/>
    <row r="69" spans="2:16" ht="29" thickBot="1" x14ac:dyDescent="0.6">
      <c r="C69" s="190" t="s">
        <v>448</v>
      </c>
      <c r="D69" s="192"/>
      <c r="E69" s="192"/>
      <c r="F69" s="192"/>
      <c r="G69" s="192"/>
      <c r="H69" s="192"/>
      <c r="I69" s="192"/>
      <c r="J69" s="192"/>
      <c r="K69" s="192"/>
      <c r="L69" s="192"/>
      <c r="M69" s="192"/>
      <c r="N69" s="192"/>
      <c r="O69" s="192"/>
      <c r="P69" s="191"/>
    </row>
    <row r="70" spans="2:16" ht="18" thickBot="1" x14ac:dyDescent="0.6"/>
    <row r="71" spans="2:16" ht="23" thickBot="1" x14ac:dyDescent="0.6">
      <c r="C71" s="248" t="s">
        <v>309</v>
      </c>
      <c r="D71" s="249"/>
      <c r="E71" s="250"/>
      <c r="G71" s="248" t="s">
        <v>310</v>
      </c>
      <c r="H71" s="249"/>
      <c r="I71" s="249"/>
      <c r="J71" s="249"/>
      <c r="K71" s="249"/>
      <c r="L71" s="250"/>
      <c r="M71" s="248" t="s">
        <v>311</v>
      </c>
      <c r="N71" s="249"/>
      <c r="O71" s="249"/>
      <c r="P71" s="250"/>
    </row>
    <row r="72" spans="2:16" ht="23" thickBot="1" x14ac:dyDescent="0.6">
      <c r="C72" s="86" t="s">
        <v>312</v>
      </c>
      <c r="D72" s="74" t="s">
        <v>450</v>
      </c>
      <c r="E72" s="86" t="s">
        <v>314</v>
      </c>
      <c r="G72" s="248" t="s">
        <v>315</v>
      </c>
      <c r="H72" s="249"/>
      <c r="I72" s="250"/>
      <c r="J72" s="278" t="s">
        <v>439</v>
      </c>
      <c r="K72" s="279"/>
      <c r="L72" s="280"/>
      <c r="M72" s="248" t="s">
        <v>315</v>
      </c>
      <c r="N72" s="250"/>
      <c r="O72" s="248" t="s">
        <v>439</v>
      </c>
      <c r="P72" s="250"/>
    </row>
    <row r="73" spans="2:16" ht="26" thickBot="1" x14ac:dyDescent="0.6">
      <c r="P73" s="123" t="s">
        <v>549</v>
      </c>
    </row>
    <row r="74" spans="2:16" ht="23" thickBot="1" x14ac:dyDescent="0.6">
      <c r="B74" s="72" t="s">
        <v>440</v>
      </c>
      <c r="C74" s="72">
        <v>4</v>
      </c>
      <c r="D74" s="74" t="s">
        <v>446</v>
      </c>
      <c r="E74" s="72">
        <v>30</v>
      </c>
      <c r="M74" s="248" t="s">
        <v>451</v>
      </c>
      <c r="N74" s="250"/>
      <c r="O74" s="276">
        <f>'B④予算元帳 '!W$158</f>
        <v>10450</v>
      </c>
      <c r="P74" s="277"/>
    </row>
    <row r="75" spans="2:16" ht="23" thickBot="1" x14ac:dyDescent="0.6">
      <c r="M75" s="341" t="s">
        <v>452</v>
      </c>
      <c r="N75" s="342"/>
      <c r="O75" s="318">
        <f>-O74</f>
        <v>-10450</v>
      </c>
      <c r="P75" s="324"/>
    </row>
    <row r="76" spans="2:16" ht="23" thickBot="1" x14ac:dyDescent="0.6">
      <c r="G76" s="248" t="s">
        <v>444</v>
      </c>
      <c r="H76" s="249"/>
      <c r="I76" s="250"/>
      <c r="J76" s="301">
        <v>0</v>
      </c>
      <c r="K76" s="302"/>
      <c r="L76" s="303"/>
      <c r="M76" s="248" t="s">
        <v>445</v>
      </c>
      <c r="N76" s="250"/>
      <c r="O76" s="276">
        <v>0</v>
      </c>
      <c r="P76" s="277"/>
    </row>
    <row r="77" spans="2:16" ht="18" thickBot="1" x14ac:dyDescent="0.6"/>
    <row r="78" spans="2:16" ht="23" thickBot="1" x14ac:dyDescent="0.6">
      <c r="B78" s="72" t="s">
        <v>440</v>
      </c>
      <c r="C78" s="72">
        <v>5</v>
      </c>
      <c r="D78" s="74" t="s">
        <v>446</v>
      </c>
      <c r="E78" s="72">
        <v>31</v>
      </c>
      <c r="M78" s="248" t="s">
        <v>451</v>
      </c>
      <c r="N78" s="250"/>
      <c r="O78" s="276">
        <f>'B④予算元帳 '!W$161</f>
        <v>-8855</v>
      </c>
      <c r="P78" s="277"/>
    </row>
    <row r="79" spans="2:16" ht="23" thickBot="1" x14ac:dyDescent="0.6">
      <c r="M79" s="341" t="s">
        <v>452</v>
      </c>
      <c r="N79" s="342"/>
      <c r="O79" s="318">
        <f>-O78</f>
        <v>8855</v>
      </c>
      <c r="P79" s="324"/>
    </row>
    <row r="80" spans="2:16" ht="23" thickBot="1" x14ac:dyDescent="0.6">
      <c r="G80" s="248" t="s">
        <v>444</v>
      </c>
      <c r="H80" s="249"/>
      <c r="I80" s="250"/>
      <c r="J80" s="301">
        <v>0</v>
      </c>
      <c r="K80" s="302"/>
      <c r="L80" s="303"/>
      <c r="M80" s="248" t="s">
        <v>445</v>
      </c>
      <c r="N80" s="250"/>
      <c r="O80" s="276">
        <v>0</v>
      </c>
      <c r="P80" s="277"/>
    </row>
    <row r="81" spans="2:16" ht="18" thickBot="1" x14ac:dyDescent="0.6"/>
    <row r="82" spans="2:16" ht="23" thickBot="1" x14ac:dyDescent="0.6">
      <c r="B82" s="72" t="s">
        <v>440</v>
      </c>
      <c r="C82" s="72">
        <v>6</v>
      </c>
      <c r="D82" s="74" t="s">
        <v>441</v>
      </c>
      <c r="E82" s="72">
        <v>30</v>
      </c>
      <c r="M82" s="248" t="s">
        <v>451</v>
      </c>
      <c r="N82" s="250"/>
      <c r="O82" s="276">
        <f>'B④予算元帳 '!W$163</f>
        <v>1150</v>
      </c>
      <c r="P82" s="277"/>
    </row>
    <row r="83" spans="2:16" ht="23" thickBot="1" x14ac:dyDescent="0.6">
      <c r="M83" s="341" t="s">
        <v>452</v>
      </c>
      <c r="N83" s="342"/>
      <c r="O83" s="318">
        <f>-O82</f>
        <v>-1150</v>
      </c>
      <c r="P83" s="324"/>
    </row>
    <row r="84" spans="2:16" ht="23" thickBot="1" x14ac:dyDescent="0.6">
      <c r="G84" s="248" t="s">
        <v>444</v>
      </c>
      <c r="H84" s="249"/>
      <c r="I84" s="250"/>
      <c r="J84" s="301">
        <v>0</v>
      </c>
      <c r="K84" s="302"/>
      <c r="L84" s="303"/>
      <c r="M84" s="248" t="s">
        <v>445</v>
      </c>
      <c r="N84" s="250"/>
      <c r="O84" s="276">
        <v>0</v>
      </c>
      <c r="P84" s="277"/>
    </row>
    <row r="85" spans="2:16" ht="18" thickBot="1" x14ac:dyDescent="0.6"/>
    <row r="86" spans="2:16" ht="23" thickBot="1" x14ac:dyDescent="0.6">
      <c r="B86" s="72" t="s">
        <v>440</v>
      </c>
      <c r="C86" s="72">
        <v>7</v>
      </c>
      <c r="D86" s="74" t="s">
        <v>441</v>
      </c>
      <c r="E86" s="72">
        <v>31</v>
      </c>
      <c r="M86" s="248" t="s">
        <v>451</v>
      </c>
      <c r="N86" s="250"/>
      <c r="O86" s="276">
        <f>'B④予算元帳 '!W$165</f>
        <v>1254</v>
      </c>
      <c r="P86" s="277"/>
    </row>
    <row r="87" spans="2:16" ht="23" thickBot="1" x14ac:dyDescent="0.6">
      <c r="M87" s="341" t="s">
        <v>452</v>
      </c>
      <c r="N87" s="342"/>
      <c r="O87" s="318">
        <f>-O86</f>
        <v>-1254</v>
      </c>
      <c r="P87" s="324"/>
    </row>
    <row r="88" spans="2:16" ht="23" thickBot="1" x14ac:dyDescent="0.6">
      <c r="G88" s="248" t="s">
        <v>444</v>
      </c>
      <c r="H88" s="249"/>
      <c r="I88" s="250"/>
      <c r="J88" s="301">
        <v>0</v>
      </c>
      <c r="K88" s="302"/>
      <c r="L88" s="303"/>
      <c r="M88" s="248" t="s">
        <v>445</v>
      </c>
      <c r="N88" s="250"/>
      <c r="O88" s="276">
        <v>0</v>
      </c>
      <c r="P88" s="277"/>
    </row>
    <row r="89" spans="2:16" ht="18" thickBot="1" x14ac:dyDescent="0.6"/>
    <row r="90" spans="2:16" ht="23" thickBot="1" x14ac:dyDescent="0.6">
      <c r="B90" s="72" t="s">
        <v>440</v>
      </c>
      <c r="C90" s="72">
        <v>8</v>
      </c>
      <c r="D90" s="74" t="s">
        <v>441</v>
      </c>
      <c r="E90" s="72">
        <v>31</v>
      </c>
      <c r="M90" s="248" t="s">
        <v>451</v>
      </c>
      <c r="N90" s="250"/>
      <c r="O90" s="276">
        <f>'B④予算元帳 '!W$167</f>
        <v>1358</v>
      </c>
      <c r="P90" s="277"/>
    </row>
    <row r="91" spans="2:16" ht="23" thickBot="1" x14ac:dyDescent="0.6">
      <c r="M91" s="341" t="s">
        <v>452</v>
      </c>
      <c r="N91" s="342"/>
      <c r="O91" s="318">
        <f>-O90</f>
        <v>-1358</v>
      </c>
      <c r="P91" s="324"/>
    </row>
    <row r="92" spans="2:16" ht="23" thickBot="1" x14ac:dyDescent="0.6">
      <c r="G92" s="248" t="s">
        <v>444</v>
      </c>
      <c r="H92" s="249"/>
      <c r="I92" s="250"/>
      <c r="J92" s="301">
        <v>0</v>
      </c>
      <c r="K92" s="302"/>
      <c r="L92" s="303"/>
      <c r="M92" s="248" t="s">
        <v>445</v>
      </c>
      <c r="N92" s="250"/>
      <c r="O92" s="276">
        <v>0</v>
      </c>
      <c r="P92" s="277"/>
    </row>
    <row r="93" spans="2:16" ht="18" thickBot="1" x14ac:dyDescent="0.6"/>
    <row r="94" spans="2:16" ht="23" thickBot="1" x14ac:dyDescent="0.6">
      <c r="B94" s="72" t="s">
        <v>440</v>
      </c>
      <c r="C94" s="72">
        <v>9</v>
      </c>
      <c r="D94" s="74" t="s">
        <v>446</v>
      </c>
      <c r="E94" s="72">
        <v>30</v>
      </c>
      <c r="M94" s="248" t="s">
        <v>451</v>
      </c>
      <c r="N94" s="250"/>
      <c r="O94" s="276">
        <f>'B④予算元帳 '!W$169</f>
        <v>1463</v>
      </c>
      <c r="P94" s="277"/>
    </row>
    <row r="95" spans="2:16" ht="23" thickBot="1" x14ac:dyDescent="0.6">
      <c r="M95" s="341" t="s">
        <v>452</v>
      </c>
      <c r="N95" s="342"/>
      <c r="O95" s="318">
        <f>-O94</f>
        <v>-1463</v>
      </c>
      <c r="P95" s="324"/>
    </row>
    <row r="96" spans="2:16" ht="23" thickBot="1" x14ac:dyDescent="0.6">
      <c r="G96" s="248" t="s">
        <v>444</v>
      </c>
      <c r="H96" s="249"/>
      <c r="I96" s="250"/>
      <c r="J96" s="301">
        <v>0</v>
      </c>
      <c r="K96" s="302"/>
      <c r="L96" s="303"/>
      <c r="M96" s="248" t="s">
        <v>445</v>
      </c>
      <c r="N96" s="250"/>
      <c r="O96" s="276">
        <v>0</v>
      </c>
      <c r="P96" s="277"/>
    </row>
    <row r="97" spans="2:16" ht="18" thickBot="1" x14ac:dyDescent="0.6"/>
    <row r="98" spans="2:16" ht="23" thickBot="1" x14ac:dyDescent="0.6">
      <c r="B98" s="72" t="s">
        <v>440</v>
      </c>
      <c r="C98" s="72">
        <v>10</v>
      </c>
      <c r="D98" s="74" t="s">
        <v>441</v>
      </c>
      <c r="E98" s="72">
        <v>31</v>
      </c>
      <c r="M98" s="248" t="s">
        <v>451</v>
      </c>
      <c r="N98" s="250"/>
      <c r="O98" s="276">
        <f>'B④予算元帳 '!W$171</f>
        <v>1672</v>
      </c>
      <c r="P98" s="277"/>
    </row>
    <row r="99" spans="2:16" ht="23" thickBot="1" x14ac:dyDescent="0.6">
      <c r="M99" s="341" t="s">
        <v>452</v>
      </c>
      <c r="N99" s="342"/>
      <c r="O99" s="318">
        <f>-O98</f>
        <v>-1672</v>
      </c>
      <c r="P99" s="324"/>
    </row>
    <row r="100" spans="2:16" ht="23" thickBot="1" x14ac:dyDescent="0.6">
      <c r="G100" s="248" t="s">
        <v>444</v>
      </c>
      <c r="H100" s="249"/>
      <c r="I100" s="250"/>
      <c r="J100" s="301">
        <v>0</v>
      </c>
      <c r="K100" s="302"/>
      <c r="L100" s="303"/>
      <c r="M100" s="248" t="s">
        <v>445</v>
      </c>
      <c r="N100" s="250"/>
      <c r="O100" s="276">
        <v>0</v>
      </c>
      <c r="P100" s="277"/>
    </row>
    <row r="101" spans="2:16" ht="18" thickBot="1" x14ac:dyDescent="0.6"/>
    <row r="102" spans="2:16" ht="23" thickBot="1" x14ac:dyDescent="0.6">
      <c r="B102" s="72" t="s">
        <v>440</v>
      </c>
      <c r="C102" s="72">
        <v>11</v>
      </c>
      <c r="D102" s="74" t="s">
        <v>441</v>
      </c>
      <c r="E102" s="72">
        <v>30</v>
      </c>
      <c r="M102" s="248" t="s">
        <v>451</v>
      </c>
      <c r="N102" s="250"/>
      <c r="O102" s="276">
        <f>'B④予算元帳 '!W$173</f>
        <v>1777</v>
      </c>
      <c r="P102" s="277"/>
    </row>
    <row r="103" spans="2:16" ht="23" thickBot="1" x14ac:dyDescent="0.6">
      <c r="M103" s="341" t="s">
        <v>452</v>
      </c>
      <c r="N103" s="342"/>
      <c r="O103" s="318">
        <f>-O102</f>
        <v>-1777</v>
      </c>
      <c r="P103" s="324"/>
    </row>
    <row r="104" spans="2:16" ht="23" thickBot="1" x14ac:dyDescent="0.6">
      <c r="G104" s="248" t="s">
        <v>444</v>
      </c>
      <c r="H104" s="249"/>
      <c r="I104" s="250"/>
      <c r="J104" s="301">
        <v>0</v>
      </c>
      <c r="K104" s="302"/>
      <c r="L104" s="303"/>
      <c r="M104" s="248" t="s">
        <v>445</v>
      </c>
      <c r="N104" s="250"/>
      <c r="O104" s="276">
        <v>0</v>
      </c>
      <c r="P104" s="277"/>
    </row>
    <row r="105" spans="2:16" ht="18" thickBot="1" x14ac:dyDescent="0.6"/>
    <row r="106" spans="2:16" ht="23" thickBot="1" x14ac:dyDescent="0.6">
      <c r="B106" s="72" t="s">
        <v>440</v>
      </c>
      <c r="C106" s="72">
        <v>12</v>
      </c>
      <c r="D106" s="74" t="s">
        <v>441</v>
      </c>
      <c r="E106" s="72">
        <v>31</v>
      </c>
      <c r="M106" s="248" t="s">
        <v>451</v>
      </c>
      <c r="N106" s="250"/>
      <c r="O106" s="276">
        <f>'B④予算元帳 '!W$175</f>
        <v>1985</v>
      </c>
      <c r="P106" s="277"/>
    </row>
    <row r="107" spans="2:16" ht="23" thickBot="1" x14ac:dyDescent="0.6">
      <c r="M107" s="341" t="s">
        <v>452</v>
      </c>
      <c r="N107" s="342"/>
      <c r="O107" s="318">
        <f>-O106</f>
        <v>-1985</v>
      </c>
      <c r="P107" s="324"/>
    </row>
    <row r="108" spans="2:16" ht="23" thickBot="1" x14ac:dyDescent="0.6">
      <c r="G108" s="248" t="s">
        <v>444</v>
      </c>
      <c r="H108" s="249"/>
      <c r="I108" s="250"/>
      <c r="J108" s="301">
        <v>0</v>
      </c>
      <c r="K108" s="302"/>
      <c r="L108" s="303"/>
      <c r="M108" s="248" t="s">
        <v>445</v>
      </c>
      <c r="N108" s="250"/>
      <c r="O108" s="276">
        <v>0</v>
      </c>
      <c r="P108" s="277"/>
    </row>
    <row r="109" spans="2:16" ht="18" thickBot="1" x14ac:dyDescent="0.6"/>
    <row r="110" spans="2:16" ht="23" thickBot="1" x14ac:dyDescent="0.6">
      <c r="B110" s="72" t="s">
        <v>440</v>
      </c>
      <c r="C110" s="72" t="s">
        <v>327</v>
      </c>
      <c r="D110" s="74" t="s">
        <v>446</v>
      </c>
      <c r="E110" s="72">
        <v>31</v>
      </c>
      <c r="M110" s="248" t="s">
        <v>451</v>
      </c>
      <c r="N110" s="250"/>
      <c r="O110" s="276">
        <f>'B④予算元帳 '!W$177</f>
        <v>2195</v>
      </c>
      <c r="P110" s="277"/>
    </row>
    <row r="111" spans="2:16" ht="23" thickBot="1" x14ac:dyDescent="0.6">
      <c r="M111" s="341" t="s">
        <v>452</v>
      </c>
      <c r="N111" s="342"/>
      <c r="O111" s="318">
        <f>-O110</f>
        <v>-2195</v>
      </c>
      <c r="P111" s="324"/>
    </row>
    <row r="112" spans="2:16" ht="23" thickBot="1" x14ac:dyDescent="0.6">
      <c r="G112" s="248" t="s">
        <v>444</v>
      </c>
      <c r="H112" s="249"/>
      <c r="I112" s="250"/>
      <c r="J112" s="301">
        <v>0</v>
      </c>
      <c r="K112" s="302"/>
      <c r="L112" s="303"/>
      <c r="M112" s="248" t="s">
        <v>445</v>
      </c>
      <c r="N112" s="250"/>
      <c r="O112" s="276">
        <v>0</v>
      </c>
      <c r="P112" s="277"/>
    </row>
    <row r="113" spans="2:16" ht="18" thickBot="1" x14ac:dyDescent="0.6"/>
    <row r="114" spans="2:16" ht="23" thickBot="1" x14ac:dyDescent="0.6">
      <c r="B114" s="72" t="s">
        <v>440</v>
      </c>
      <c r="C114" s="72" t="s">
        <v>330</v>
      </c>
      <c r="D114" s="74" t="s">
        <v>416</v>
      </c>
      <c r="E114" s="72">
        <v>28</v>
      </c>
      <c r="M114" s="248" t="s">
        <v>451</v>
      </c>
      <c r="N114" s="250"/>
      <c r="O114" s="276">
        <f>'B④予算元帳 '!W$179</f>
        <v>2403</v>
      </c>
      <c r="P114" s="277"/>
    </row>
    <row r="115" spans="2:16" ht="23" thickBot="1" x14ac:dyDescent="0.6">
      <c r="M115" s="341" t="s">
        <v>452</v>
      </c>
      <c r="N115" s="342"/>
      <c r="O115" s="318">
        <f>-O114</f>
        <v>-2403</v>
      </c>
      <c r="P115" s="324"/>
    </row>
    <row r="116" spans="2:16" ht="23" thickBot="1" x14ac:dyDescent="0.6">
      <c r="G116" s="248" t="s">
        <v>444</v>
      </c>
      <c r="H116" s="249"/>
      <c r="I116" s="250"/>
      <c r="J116" s="301">
        <v>0</v>
      </c>
      <c r="K116" s="302"/>
      <c r="L116" s="303"/>
      <c r="M116" s="248" t="s">
        <v>445</v>
      </c>
      <c r="N116" s="250"/>
      <c r="O116" s="276">
        <v>0</v>
      </c>
      <c r="P116" s="277"/>
    </row>
    <row r="117" spans="2:16" ht="18" thickBot="1" x14ac:dyDescent="0.6"/>
    <row r="118" spans="2:16" ht="23" thickBot="1" x14ac:dyDescent="0.6">
      <c r="B118" s="72" t="s">
        <v>440</v>
      </c>
      <c r="C118" s="72" t="s">
        <v>331</v>
      </c>
      <c r="D118" s="74" t="s">
        <v>446</v>
      </c>
      <c r="E118" s="72">
        <v>31</v>
      </c>
      <c r="M118" s="248" t="s">
        <v>451</v>
      </c>
      <c r="N118" s="250"/>
      <c r="O118" s="276">
        <f>'B④予算元帳 '!W$181</f>
        <v>2613</v>
      </c>
      <c r="P118" s="277"/>
    </row>
    <row r="119" spans="2:16" ht="23" thickBot="1" x14ac:dyDescent="0.6">
      <c r="M119" s="341" t="s">
        <v>452</v>
      </c>
      <c r="N119" s="342"/>
      <c r="O119" s="318">
        <f>-O118</f>
        <v>-2613</v>
      </c>
      <c r="P119" s="324"/>
    </row>
    <row r="120" spans="2:16" ht="23" thickBot="1" x14ac:dyDescent="0.6">
      <c r="G120" s="248" t="s">
        <v>444</v>
      </c>
      <c r="H120" s="249"/>
      <c r="I120" s="250"/>
      <c r="J120" s="301">
        <v>0</v>
      </c>
      <c r="K120" s="302"/>
      <c r="L120" s="303"/>
      <c r="M120" s="248" t="s">
        <v>445</v>
      </c>
      <c r="N120" s="250"/>
      <c r="O120" s="276">
        <v>0</v>
      </c>
      <c r="P120" s="277"/>
    </row>
    <row r="122" spans="2:16" ht="18" thickBot="1" x14ac:dyDescent="0.6"/>
    <row r="123" spans="2:16" ht="29" thickBot="1" x14ac:dyDescent="0.6">
      <c r="C123" s="190" t="s">
        <v>453</v>
      </c>
      <c r="D123" s="192"/>
      <c r="E123" s="192"/>
      <c r="F123" s="192"/>
      <c r="G123" s="192"/>
      <c r="H123" s="192"/>
      <c r="I123" s="192"/>
      <c r="J123" s="192"/>
      <c r="K123" s="192"/>
      <c r="L123" s="192"/>
      <c r="M123" s="192"/>
      <c r="N123" s="192"/>
      <c r="O123" s="192"/>
      <c r="P123" s="191"/>
    </row>
    <row r="124" spans="2:16" ht="18" thickBot="1" x14ac:dyDescent="0.6"/>
    <row r="125" spans="2:16" ht="23" thickBot="1" x14ac:dyDescent="0.6">
      <c r="C125" s="248" t="s">
        <v>309</v>
      </c>
      <c r="D125" s="249"/>
      <c r="E125" s="250"/>
      <c r="G125" s="248" t="s">
        <v>310</v>
      </c>
      <c r="H125" s="249"/>
      <c r="I125" s="249"/>
      <c r="J125" s="249"/>
      <c r="K125" s="249"/>
      <c r="L125" s="250"/>
      <c r="M125" s="248" t="s">
        <v>311</v>
      </c>
      <c r="N125" s="249"/>
      <c r="O125" s="249"/>
      <c r="P125" s="250"/>
    </row>
    <row r="126" spans="2:16" ht="23" thickBot="1" x14ac:dyDescent="0.6">
      <c r="C126" s="86" t="s">
        <v>312</v>
      </c>
      <c r="D126" s="74" t="s">
        <v>450</v>
      </c>
      <c r="E126" s="86" t="s">
        <v>314</v>
      </c>
      <c r="G126" s="248" t="s">
        <v>315</v>
      </c>
      <c r="H126" s="249"/>
      <c r="I126" s="250"/>
      <c r="J126" s="278" t="s">
        <v>439</v>
      </c>
      <c r="K126" s="279"/>
      <c r="L126" s="280"/>
      <c r="M126" s="248" t="s">
        <v>315</v>
      </c>
      <c r="N126" s="250"/>
      <c r="O126" s="248" t="s">
        <v>439</v>
      </c>
      <c r="P126" s="250"/>
    </row>
    <row r="127" spans="2:16" ht="26" thickBot="1" x14ac:dyDescent="0.6">
      <c r="L127" s="123" t="s">
        <v>549</v>
      </c>
    </row>
    <row r="128" spans="2:16" ht="23" thickBot="1" x14ac:dyDescent="0.6">
      <c r="B128" s="72" t="s">
        <v>440</v>
      </c>
      <c r="C128" s="72">
        <v>4</v>
      </c>
      <c r="D128" s="74" t="s">
        <v>446</v>
      </c>
      <c r="E128" s="72">
        <v>30</v>
      </c>
      <c r="G128" s="334" t="s">
        <v>454</v>
      </c>
      <c r="H128" s="335"/>
      <c r="I128" s="336"/>
      <c r="J128" s="301">
        <f>'B④予算元帳 '!W$133</f>
        <v>950</v>
      </c>
      <c r="K128" s="302"/>
      <c r="L128" s="303"/>
      <c r="M128" s="248"/>
      <c r="N128" s="250"/>
      <c r="O128" s="276"/>
      <c r="P128" s="277"/>
    </row>
    <row r="129" spans="2:16" ht="23" thickBot="1" x14ac:dyDescent="0.6">
      <c r="M129" s="344" t="s">
        <v>455</v>
      </c>
      <c r="N129" s="345"/>
      <c r="O129" s="318">
        <f>J128</f>
        <v>950</v>
      </c>
      <c r="P129" s="324"/>
    </row>
    <row r="130" spans="2:16" ht="23" thickBot="1" x14ac:dyDescent="0.6">
      <c r="G130" s="248" t="s">
        <v>444</v>
      </c>
      <c r="H130" s="249"/>
      <c r="I130" s="250"/>
      <c r="J130" s="301">
        <f>SUM(J128:L129)</f>
        <v>950</v>
      </c>
      <c r="K130" s="302"/>
      <c r="L130" s="303"/>
      <c r="M130" s="248" t="s">
        <v>445</v>
      </c>
      <c r="N130" s="250"/>
      <c r="O130" s="276">
        <f>SUM(O128:P129)</f>
        <v>950</v>
      </c>
      <c r="P130" s="277"/>
    </row>
    <row r="131" spans="2:16" ht="18" thickBot="1" x14ac:dyDescent="0.6"/>
    <row r="132" spans="2:16" ht="23" thickBot="1" x14ac:dyDescent="0.6">
      <c r="B132" s="72" t="s">
        <v>440</v>
      </c>
      <c r="C132" s="72">
        <v>5</v>
      </c>
      <c r="D132" s="74" t="s">
        <v>441</v>
      </c>
      <c r="E132" s="72">
        <v>31</v>
      </c>
      <c r="G132" s="334" t="s">
        <v>454</v>
      </c>
      <c r="H132" s="335"/>
      <c r="I132" s="336"/>
      <c r="J132" s="301">
        <f>'B④予算元帳 '!W$135</f>
        <v>145</v>
      </c>
      <c r="K132" s="302"/>
      <c r="L132" s="303"/>
      <c r="M132" s="248"/>
      <c r="N132" s="250"/>
      <c r="O132" s="276"/>
      <c r="P132" s="277"/>
    </row>
    <row r="133" spans="2:16" ht="23" thickBot="1" x14ac:dyDescent="0.6">
      <c r="M133" s="344" t="s">
        <v>455</v>
      </c>
      <c r="N133" s="345"/>
      <c r="O133" s="318">
        <f>J132</f>
        <v>145</v>
      </c>
      <c r="P133" s="324"/>
    </row>
    <row r="134" spans="2:16" ht="23" thickBot="1" x14ac:dyDescent="0.6">
      <c r="G134" s="248" t="s">
        <v>444</v>
      </c>
      <c r="H134" s="249"/>
      <c r="I134" s="250"/>
      <c r="J134" s="301">
        <f>SUM(J132:L133)</f>
        <v>145</v>
      </c>
      <c r="K134" s="302"/>
      <c r="L134" s="303"/>
      <c r="M134" s="248" t="s">
        <v>445</v>
      </c>
      <c r="N134" s="250"/>
      <c r="O134" s="276">
        <f>SUM(O132:P133)</f>
        <v>145</v>
      </c>
      <c r="P134" s="277"/>
    </row>
    <row r="135" spans="2:16" ht="18" thickBot="1" x14ac:dyDescent="0.6"/>
    <row r="136" spans="2:16" ht="23" thickBot="1" x14ac:dyDescent="0.6">
      <c r="B136" s="72" t="s">
        <v>440</v>
      </c>
      <c r="C136" s="72">
        <v>6</v>
      </c>
      <c r="D136" s="74" t="s">
        <v>313</v>
      </c>
      <c r="E136" s="72">
        <v>30</v>
      </c>
      <c r="G136" s="334" t="s">
        <v>454</v>
      </c>
      <c r="H136" s="335"/>
      <c r="I136" s="336"/>
      <c r="J136" s="301">
        <f>'B④予算元帳 '!W$136</f>
        <v>1150</v>
      </c>
      <c r="K136" s="302"/>
      <c r="L136" s="303"/>
      <c r="M136" s="248"/>
      <c r="N136" s="250"/>
      <c r="O136" s="276"/>
      <c r="P136" s="277"/>
    </row>
    <row r="137" spans="2:16" ht="23" thickBot="1" x14ac:dyDescent="0.6">
      <c r="M137" s="344" t="s">
        <v>455</v>
      </c>
      <c r="N137" s="345"/>
      <c r="O137" s="318">
        <f>J136</f>
        <v>1150</v>
      </c>
      <c r="P137" s="324"/>
    </row>
    <row r="138" spans="2:16" ht="23" thickBot="1" x14ac:dyDescent="0.6">
      <c r="G138" s="248" t="s">
        <v>444</v>
      </c>
      <c r="H138" s="249"/>
      <c r="I138" s="250"/>
      <c r="J138" s="301">
        <f>SUM(J136:L137)</f>
        <v>1150</v>
      </c>
      <c r="K138" s="302"/>
      <c r="L138" s="303"/>
      <c r="M138" s="248" t="s">
        <v>445</v>
      </c>
      <c r="N138" s="250"/>
      <c r="O138" s="276">
        <f>SUM(O136:P137)</f>
        <v>1150</v>
      </c>
      <c r="P138" s="277"/>
    </row>
    <row r="139" spans="2:16" ht="18" thickBot="1" x14ac:dyDescent="0.6"/>
    <row r="140" spans="2:16" ht="23" thickBot="1" x14ac:dyDescent="0.6">
      <c r="B140" s="72" t="s">
        <v>440</v>
      </c>
      <c r="C140" s="72">
        <v>7</v>
      </c>
      <c r="D140" s="74" t="s">
        <v>441</v>
      </c>
      <c r="E140" s="72">
        <v>31</v>
      </c>
      <c r="G140" s="334" t="s">
        <v>454</v>
      </c>
      <c r="H140" s="335"/>
      <c r="I140" s="336"/>
      <c r="J140" s="301">
        <f>'B④予算元帳 '!W$137</f>
        <v>1264</v>
      </c>
      <c r="K140" s="302"/>
      <c r="L140" s="303"/>
      <c r="M140" s="248"/>
      <c r="N140" s="250"/>
      <c r="O140" s="276"/>
      <c r="P140" s="277"/>
    </row>
    <row r="141" spans="2:16" ht="23" thickBot="1" x14ac:dyDescent="0.6">
      <c r="M141" s="344" t="s">
        <v>455</v>
      </c>
      <c r="N141" s="345"/>
      <c r="O141" s="318">
        <f>J140</f>
        <v>1264</v>
      </c>
      <c r="P141" s="324"/>
    </row>
    <row r="142" spans="2:16" ht="23" thickBot="1" x14ac:dyDescent="0.6">
      <c r="G142" s="248" t="s">
        <v>444</v>
      </c>
      <c r="H142" s="249"/>
      <c r="I142" s="250"/>
      <c r="J142" s="301">
        <f>SUM(J140:L141)</f>
        <v>1264</v>
      </c>
      <c r="K142" s="302"/>
      <c r="L142" s="303"/>
      <c r="M142" s="248" t="s">
        <v>445</v>
      </c>
      <c r="N142" s="250"/>
      <c r="O142" s="276">
        <f>SUM(O140:P141)</f>
        <v>1264</v>
      </c>
      <c r="P142" s="277"/>
    </row>
    <row r="143" spans="2:16" ht="18" thickBot="1" x14ac:dyDescent="0.6"/>
    <row r="144" spans="2:16" ht="23" thickBot="1" x14ac:dyDescent="0.6">
      <c r="B144" s="72" t="s">
        <v>440</v>
      </c>
      <c r="C144" s="72">
        <v>8</v>
      </c>
      <c r="D144" s="74" t="s">
        <v>441</v>
      </c>
      <c r="E144" s="72">
        <v>31</v>
      </c>
      <c r="G144" s="334" t="s">
        <v>454</v>
      </c>
      <c r="H144" s="335"/>
      <c r="I144" s="336"/>
      <c r="J144" s="301">
        <f>'B④予算元帳 '!W$138</f>
        <v>1387</v>
      </c>
      <c r="K144" s="302"/>
      <c r="L144" s="303"/>
      <c r="M144" s="248"/>
      <c r="N144" s="250"/>
      <c r="O144" s="276"/>
      <c r="P144" s="277"/>
    </row>
    <row r="145" spans="2:16" ht="23" thickBot="1" x14ac:dyDescent="0.6">
      <c r="M145" s="344" t="s">
        <v>455</v>
      </c>
      <c r="N145" s="345"/>
      <c r="O145" s="318">
        <f>J144</f>
        <v>1387</v>
      </c>
      <c r="P145" s="324"/>
    </row>
    <row r="146" spans="2:16" ht="23" thickBot="1" x14ac:dyDescent="0.6">
      <c r="G146" s="248" t="s">
        <v>444</v>
      </c>
      <c r="H146" s="249"/>
      <c r="I146" s="250"/>
      <c r="J146" s="301">
        <f>SUM(J144:L145)</f>
        <v>1387</v>
      </c>
      <c r="K146" s="302"/>
      <c r="L146" s="303"/>
      <c r="M146" s="248" t="s">
        <v>445</v>
      </c>
      <c r="N146" s="250"/>
      <c r="O146" s="276">
        <f>SUM(O144:P145)</f>
        <v>1387</v>
      </c>
      <c r="P146" s="277"/>
    </row>
    <row r="147" spans="2:16" ht="18" thickBot="1" x14ac:dyDescent="0.6"/>
    <row r="148" spans="2:16" ht="23" thickBot="1" x14ac:dyDescent="0.6">
      <c r="B148" s="72" t="s">
        <v>440</v>
      </c>
      <c r="C148" s="72">
        <v>9</v>
      </c>
      <c r="D148" s="74" t="s">
        <v>446</v>
      </c>
      <c r="E148" s="72">
        <v>30</v>
      </c>
      <c r="G148" s="334" t="s">
        <v>454</v>
      </c>
      <c r="H148" s="335"/>
      <c r="I148" s="336"/>
      <c r="J148" s="301">
        <f>'B④予算元帳 '!W$139</f>
        <v>1520</v>
      </c>
      <c r="K148" s="302"/>
      <c r="L148" s="303"/>
      <c r="M148" s="248"/>
      <c r="N148" s="250"/>
      <c r="O148" s="276"/>
      <c r="P148" s="277"/>
    </row>
    <row r="149" spans="2:16" ht="23" thickBot="1" x14ac:dyDescent="0.6">
      <c r="M149" s="344" t="s">
        <v>455</v>
      </c>
      <c r="N149" s="345"/>
      <c r="O149" s="318">
        <f>J148</f>
        <v>1520</v>
      </c>
      <c r="P149" s="324"/>
    </row>
    <row r="150" spans="2:16" ht="23" thickBot="1" x14ac:dyDescent="0.6">
      <c r="G150" s="248" t="s">
        <v>444</v>
      </c>
      <c r="H150" s="249"/>
      <c r="I150" s="250"/>
      <c r="J150" s="301">
        <f>SUM(J148:L149)</f>
        <v>1520</v>
      </c>
      <c r="K150" s="302"/>
      <c r="L150" s="303"/>
      <c r="M150" s="248" t="s">
        <v>445</v>
      </c>
      <c r="N150" s="250"/>
      <c r="O150" s="276">
        <f>SUM(O148:P149)</f>
        <v>1520</v>
      </c>
      <c r="P150" s="277"/>
    </row>
    <row r="151" spans="2:16" ht="18" thickBot="1" x14ac:dyDescent="0.6"/>
    <row r="152" spans="2:16" ht="23" thickBot="1" x14ac:dyDescent="0.6">
      <c r="B152" s="72" t="s">
        <v>440</v>
      </c>
      <c r="C152" s="72">
        <v>10</v>
      </c>
      <c r="D152" s="74" t="s">
        <v>441</v>
      </c>
      <c r="E152" s="72">
        <v>31</v>
      </c>
      <c r="G152" s="334" t="s">
        <v>454</v>
      </c>
      <c r="H152" s="335"/>
      <c r="I152" s="336"/>
      <c r="J152" s="301">
        <f>'B④予算元帳 '!W$140</f>
        <v>1672</v>
      </c>
      <c r="K152" s="302"/>
      <c r="L152" s="303"/>
      <c r="M152" s="248"/>
      <c r="N152" s="250"/>
      <c r="O152" s="276"/>
      <c r="P152" s="277"/>
    </row>
    <row r="153" spans="2:16" ht="23" thickBot="1" x14ac:dyDescent="0.6">
      <c r="M153" s="344" t="s">
        <v>455</v>
      </c>
      <c r="N153" s="345"/>
      <c r="O153" s="318">
        <f>J152</f>
        <v>1672</v>
      </c>
      <c r="P153" s="324"/>
    </row>
    <row r="154" spans="2:16" ht="23" thickBot="1" x14ac:dyDescent="0.6">
      <c r="G154" s="248" t="s">
        <v>444</v>
      </c>
      <c r="H154" s="249"/>
      <c r="I154" s="250"/>
      <c r="J154" s="301">
        <f>SUM(J152:L153)</f>
        <v>1672</v>
      </c>
      <c r="K154" s="302"/>
      <c r="L154" s="303"/>
      <c r="M154" s="248" t="s">
        <v>445</v>
      </c>
      <c r="N154" s="250"/>
      <c r="O154" s="276">
        <f>SUM(O152:P153)</f>
        <v>1672</v>
      </c>
      <c r="P154" s="277"/>
    </row>
    <row r="155" spans="2:16" ht="18" thickBot="1" x14ac:dyDescent="0.6"/>
    <row r="156" spans="2:16" ht="23" thickBot="1" x14ac:dyDescent="0.6">
      <c r="B156" s="72" t="s">
        <v>440</v>
      </c>
      <c r="C156" s="72">
        <v>11</v>
      </c>
      <c r="D156" s="74" t="s">
        <v>446</v>
      </c>
      <c r="E156" s="72">
        <v>30</v>
      </c>
      <c r="G156" s="334" t="s">
        <v>454</v>
      </c>
      <c r="H156" s="335"/>
      <c r="I156" s="336"/>
      <c r="J156" s="301">
        <f>'B④予算元帳 '!W$141</f>
        <v>1834</v>
      </c>
      <c r="K156" s="302"/>
      <c r="L156" s="303"/>
      <c r="M156" s="248"/>
      <c r="N156" s="250"/>
      <c r="O156" s="276"/>
      <c r="P156" s="277"/>
    </row>
    <row r="157" spans="2:16" ht="23" thickBot="1" x14ac:dyDescent="0.6">
      <c r="M157" s="344" t="s">
        <v>455</v>
      </c>
      <c r="N157" s="345"/>
      <c r="O157" s="318">
        <f>J156</f>
        <v>1834</v>
      </c>
      <c r="P157" s="324"/>
    </row>
    <row r="158" spans="2:16" ht="23" thickBot="1" x14ac:dyDescent="0.6">
      <c r="G158" s="248" t="s">
        <v>444</v>
      </c>
      <c r="H158" s="249"/>
      <c r="I158" s="250"/>
      <c r="J158" s="301">
        <f>SUM(J156:L157)</f>
        <v>1834</v>
      </c>
      <c r="K158" s="302"/>
      <c r="L158" s="303"/>
      <c r="M158" s="248" t="s">
        <v>445</v>
      </c>
      <c r="N158" s="250"/>
      <c r="O158" s="276">
        <f>SUM(O156:P157)</f>
        <v>1834</v>
      </c>
      <c r="P158" s="277"/>
    </row>
    <row r="159" spans="2:16" ht="18" thickBot="1" x14ac:dyDescent="0.6"/>
    <row r="160" spans="2:16" ht="23" thickBot="1" x14ac:dyDescent="0.6">
      <c r="B160" s="72" t="s">
        <v>440</v>
      </c>
      <c r="C160" s="72">
        <v>12</v>
      </c>
      <c r="D160" s="74" t="s">
        <v>446</v>
      </c>
      <c r="E160" s="72">
        <v>31</v>
      </c>
      <c r="G160" s="334" t="s">
        <v>454</v>
      </c>
      <c r="H160" s="335"/>
      <c r="I160" s="336"/>
      <c r="J160" s="301">
        <f>'B④予算元帳 '!W$142</f>
        <v>2014</v>
      </c>
      <c r="K160" s="302"/>
      <c r="L160" s="303"/>
      <c r="M160" s="248"/>
      <c r="N160" s="250"/>
      <c r="O160" s="276"/>
      <c r="P160" s="277"/>
    </row>
    <row r="161" spans="2:16" ht="23" thickBot="1" x14ac:dyDescent="0.6">
      <c r="M161" s="344" t="s">
        <v>455</v>
      </c>
      <c r="N161" s="345"/>
      <c r="O161" s="318">
        <f>J160</f>
        <v>2014</v>
      </c>
      <c r="P161" s="324"/>
    </row>
    <row r="162" spans="2:16" ht="23" thickBot="1" x14ac:dyDescent="0.6">
      <c r="G162" s="248" t="s">
        <v>444</v>
      </c>
      <c r="H162" s="249"/>
      <c r="I162" s="250"/>
      <c r="J162" s="301">
        <f>SUM(J160:L161)</f>
        <v>2014</v>
      </c>
      <c r="K162" s="302"/>
      <c r="L162" s="303"/>
      <c r="M162" s="248" t="s">
        <v>445</v>
      </c>
      <c r="N162" s="250"/>
      <c r="O162" s="276">
        <f>SUM(O160:P161)</f>
        <v>2014</v>
      </c>
      <c r="P162" s="277"/>
    </row>
    <row r="163" spans="2:16" ht="18" thickBot="1" x14ac:dyDescent="0.6"/>
    <row r="164" spans="2:16" ht="23" thickBot="1" x14ac:dyDescent="0.6">
      <c r="B164" s="72" t="s">
        <v>440</v>
      </c>
      <c r="C164" s="72" t="s">
        <v>327</v>
      </c>
      <c r="D164" s="74" t="s">
        <v>416</v>
      </c>
      <c r="E164" s="72">
        <v>31</v>
      </c>
      <c r="G164" s="334" t="s">
        <v>454</v>
      </c>
      <c r="H164" s="335"/>
      <c r="I164" s="336"/>
      <c r="J164" s="301">
        <f>'B④予算元帳 '!W$143</f>
        <v>2214</v>
      </c>
      <c r="K164" s="302"/>
      <c r="L164" s="303"/>
      <c r="M164" s="248"/>
      <c r="N164" s="250"/>
      <c r="O164" s="276"/>
      <c r="P164" s="277"/>
    </row>
    <row r="165" spans="2:16" ht="23" thickBot="1" x14ac:dyDescent="0.6">
      <c r="M165" s="344" t="s">
        <v>455</v>
      </c>
      <c r="N165" s="345"/>
      <c r="O165" s="318">
        <f>J164</f>
        <v>2214</v>
      </c>
      <c r="P165" s="324"/>
    </row>
    <row r="166" spans="2:16" ht="23" thickBot="1" x14ac:dyDescent="0.6">
      <c r="G166" s="248" t="s">
        <v>444</v>
      </c>
      <c r="H166" s="249"/>
      <c r="I166" s="250"/>
      <c r="J166" s="301">
        <f>SUM(J164:L165)</f>
        <v>2214</v>
      </c>
      <c r="K166" s="302"/>
      <c r="L166" s="303"/>
      <c r="M166" s="248" t="s">
        <v>445</v>
      </c>
      <c r="N166" s="250"/>
      <c r="O166" s="276">
        <f>SUM(O164:P165)</f>
        <v>2214</v>
      </c>
      <c r="P166" s="277"/>
    </row>
    <row r="167" spans="2:16" ht="18" thickBot="1" x14ac:dyDescent="0.6"/>
    <row r="168" spans="2:16" ht="23" thickBot="1" x14ac:dyDescent="0.6">
      <c r="B168" s="72" t="s">
        <v>440</v>
      </c>
      <c r="C168" s="72" t="s">
        <v>330</v>
      </c>
      <c r="D168" s="74" t="s">
        <v>416</v>
      </c>
      <c r="E168" s="72">
        <v>28</v>
      </c>
      <c r="G168" s="334" t="s">
        <v>454</v>
      </c>
      <c r="H168" s="335"/>
      <c r="I168" s="336"/>
      <c r="J168" s="301">
        <f>'B④予算元帳 '!W$144</f>
        <v>2432</v>
      </c>
      <c r="K168" s="302"/>
      <c r="L168" s="303"/>
      <c r="M168" s="248"/>
      <c r="N168" s="250"/>
      <c r="O168" s="276"/>
      <c r="P168" s="277"/>
    </row>
    <row r="169" spans="2:16" ht="23" thickBot="1" x14ac:dyDescent="0.6">
      <c r="M169" s="344" t="s">
        <v>455</v>
      </c>
      <c r="N169" s="345"/>
      <c r="O169" s="318">
        <f>J168</f>
        <v>2432</v>
      </c>
      <c r="P169" s="324"/>
    </row>
    <row r="170" spans="2:16" ht="23" thickBot="1" x14ac:dyDescent="0.6">
      <c r="G170" s="248" t="s">
        <v>444</v>
      </c>
      <c r="H170" s="249"/>
      <c r="I170" s="250"/>
      <c r="J170" s="301">
        <f>SUM(J168:L169)</f>
        <v>2432</v>
      </c>
      <c r="K170" s="302"/>
      <c r="L170" s="303"/>
      <c r="M170" s="248" t="s">
        <v>445</v>
      </c>
      <c r="N170" s="250"/>
      <c r="O170" s="276">
        <f>SUM(O168:P169)</f>
        <v>2432</v>
      </c>
      <c r="P170" s="277"/>
    </row>
    <row r="171" spans="2:16" ht="18" thickBot="1" x14ac:dyDescent="0.6"/>
    <row r="172" spans="2:16" ht="23" thickBot="1" x14ac:dyDescent="0.6">
      <c r="B172" s="72" t="s">
        <v>440</v>
      </c>
      <c r="C172" s="72" t="s">
        <v>331</v>
      </c>
      <c r="D172" s="74" t="s">
        <v>446</v>
      </c>
      <c r="E172" s="72">
        <v>31</v>
      </c>
      <c r="G172" s="334" t="s">
        <v>454</v>
      </c>
      <c r="H172" s="335"/>
      <c r="I172" s="336"/>
      <c r="J172" s="301">
        <f>'B④予算元帳 '!W$145</f>
        <v>2670</v>
      </c>
      <c r="K172" s="302"/>
      <c r="L172" s="303"/>
      <c r="M172" s="248"/>
      <c r="N172" s="250"/>
      <c r="O172" s="276"/>
      <c r="P172" s="277"/>
    </row>
    <row r="173" spans="2:16" ht="23" thickBot="1" x14ac:dyDescent="0.6">
      <c r="M173" s="344" t="s">
        <v>455</v>
      </c>
      <c r="N173" s="345"/>
      <c r="O173" s="318">
        <f>J172</f>
        <v>2670</v>
      </c>
      <c r="P173" s="324"/>
    </row>
    <row r="174" spans="2:16" ht="23" thickBot="1" x14ac:dyDescent="0.6">
      <c r="G174" s="248" t="s">
        <v>444</v>
      </c>
      <c r="H174" s="249"/>
      <c r="I174" s="250"/>
      <c r="J174" s="301">
        <f>SUM(J172:L173)</f>
        <v>2670</v>
      </c>
      <c r="K174" s="302"/>
      <c r="L174" s="303"/>
      <c r="M174" s="248" t="s">
        <v>445</v>
      </c>
      <c r="N174" s="250"/>
      <c r="O174" s="276">
        <f>SUM(O172:P173)</f>
        <v>2670</v>
      </c>
      <c r="P174" s="277"/>
    </row>
    <row r="176" spans="2:16" ht="18" thickBot="1" x14ac:dyDescent="0.6"/>
    <row r="177" spans="2:17" ht="29" thickBot="1" x14ac:dyDescent="0.6">
      <c r="C177" s="346" t="s">
        <v>456</v>
      </c>
      <c r="D177" s="192"/>
      <c r="E177" s="192"/>
      <c r="F177" s="192"/>
      <c r="G177" s="192"/>
      <c r="H177" s="192"/>
      <c r="I177" s="192"/>
      <c r="J177" s="192"/>
      <c r="K177" s="192"/>
      <c r="L177" s="192"/>
      <c r="M177" s="192"/>
      <c r="N177" s="192"/>
      <c r="O177" s="192"/>
      <c r="P177" s="191"/>
    </row>
    <row r="178" spans="2:17" ht="18" thickBot="1" x14ac:dyDescent="0.6"/>
    <row r="179" spans="2:17" ht="23" thickBot="1" x14ac:dyDescent="0.6">
      <c r="C179" s="248" t="s">
        <v>309</v>
      </c>
      <c r="D179" s="249"/>
      <c r="E179" s="250"/>
      <c r="G179" s="248" t="s">
        <v>310</v>
      </c>
      <c r="H179" s="249"/>
      <c r="I179" s="249"/>
      <c r="J179" s="249"/>
      <c r="K179" s="249"/>
      <c r="L179" s="250"/>
      <c r="M179" s="248" t="s">
        <v>311</v>
      </c>
      <c r="N179" s="249"/>
      <c r="O179" s="249"/>
      <c r="P179" s="250"/>
    </row>
    <row r="180" spans="2:17" ht="23" thickBot="1" x14ac:dyDescent="0.6">
      <c r="C180" s="86" t="s">
        <v>312</v>
      </c>
      <c r="D180" s="74" t="s">
        <v>446</v>
      </c>
      <c r="E180" s="86" t="s">
        <v>314</v>
      </c>
      <c r="G180" s="248" t="s">
        <v>315</v>
      </c>
      <c r="H180" s="249"/>
      <c r="I180" s="250"/>
      <c r="J180" s="278" t="s">
        <v>439</v>
      </c>
      <c r="K180" s="279"/>
      <c r="L180" s="280"/>
      <c r="M180" s="248" t="s">
        <v>315</v>
      </c>
      <c r="N180" s="250"/>
      <c r="O180" s="248" t="s">
        <v>439</v>
      </c>
      <c r="P180" s="250"/>
    </row>
    <row r="181" spans="2:17" ht="18" thickBot="1" x14ac:dyDescent="0.6"/>
    <row r="182" spans="2:17" ht="23" thickBot="1" x14ac:dyDescent="0.6">
      <c r="B182" s="72" t="s">
        <v>440</v>
      </c>
      <c r="C182" s="72">
        <v>4</v>
      </c>
      <c r="D182" s="74" t="s">
        <v>457</v>
      </c>
      <c r="E182" s="72">
        <v>30</v>
      </c>
      <c r="G182" s="248"/>
      <c r="H182" s="249"/>
      <c r="I182" s="250"/>
      <c r="J182" s="301"/>
      <c r="K182" s="302"/>
      <c r="L182" s="303"/>
      <c r="M182" s="273" t="s">
        <v>458</v>
      </c>
      <c r="N182" s="275"/>
      <c r="O182" s="276">
        <f>'B④予算元帳 '!W$195</f>
        <v>9900</v>
      </c>
      <c r="P182" s="277"/>
    </row>
    <row r="183" spans="2:17" ht="43.75" customHeight="1" thickBot="1" x14ac:dyDescent="0.65">
      <c r="G183" s="304" t="s">
        <v>459</v>
      </c>
      <c r="H183" s="347"/>
      <c r="I183" s="348"/>
      <c r="J183" s="318">
        <f>'B④予算元帳 '!V$195</f>
        <v>10900</v>
      </c>
      <c r="K183" s="323"/>
      <c r="L183" s="324"/>
      <c r="M183" s="349" t="s">
        <v>460</v>
      </c>
      <c r="N183" s="350"/>
      <c r="O183" s="318">
        <f>'B④予算元帳 '!V$194</f>
        <v>1000</v>
      </c>
      <c r="P183" s="324"/>
      <c r="Q183" s="125" t="s">
        <v>551</v>
      </c>
    </row>
    <row r="184" spans="2:17" ht="23" thickBot="1" x14ac:dyDescent="0.6">
      <c r="G184" s="248" t="s">
        <v>444</v>
      </c>
      <c r="H184" s="249"/>
      <c r="I184" s="250"/>
      <c r="J184" s="301">
        <f>SUM(J182:L183)</f>
        <v>10900</v>
      </c>
      <c r="K184" s="302"/>
      <c r="L184" s="303"/>
      <c r="M184" s="248" t="s">
        <v>445</v>
      </c>
      <c r="N184" s="250"/>
      <c r="O184" s="276">
        <f>SUM(O182:P183)</f>
        <v>10900</v>
      </c>
      <c r="P184" s="277"/>
      <c r="Q184" s="111">
        <f>J184-O184</f>
        <v>0</v>
      </c>
    </row>
    <row r="185" spans="2:17" ht="18" thickBot="1" x14ac:dyDescent="0.6"/>
    <row r="186" spans="2:17" ht="23" thickBot="1" x14ac:dyDescent="0.6">
      <c r="B186" s="72" t="s">
        <v>440</v>
      </c>
      <c r="C186" s="72">
        <v>5</v>
      </c>
      <c r="D186" s="74" t="s">
        <v>461</v>
      </c>
      <c r="E186" s="72">
        <v>31</v>
      </c>
      <c r="G186" s="248"/>
      <c r="H186" s="249"/>
      <c r="I186" s="250"/>
      <c r="J186" s="301"/>
      <c r="K186" s="302"/>
      <c r="L186" s="303"/>
      <c r="M186" s="273" t="s">
        <v>458</v>
      </c>
      <c r="N186" s="275"/>
      <c r="O186" s="276">
        <f>'B④予算元帳 '!W$197</f>
        <v>9550</v>
      </c>
      <c r="P186" s="277"/>
    </row>
    <row r="187" spans="2:17" ht="43.25" customHeight="1" thickBot="1" x14ac:dyDescent="0.65">
      <c r="G187" s="304" t="s">
        <v>459</v>
      </c>
      <c r="H187" s="347"/>
      <c r="I187" s="348"/>
      <c r="J187" s="318">
        <f>'B④予算元帳 '!V$197</f>
        <v>20450</v>
      </c>
      <c r="K187" s="323"/>
      <c r="L187" s="324"/>
      <c r="M187" s="349" t="s">
        <v>460</v>
      </c>
      <c r="N187" s="350"/>
      <c r="O187" s="318">
        <f>'B④予算元帳 '!V$195</f>
        <v>10900</v>
      </c>
      <c r="P187" s="324"/>
      <c r="Q187" s="125" t="s">
        <v>551</v>
      </c>
    </row>
    <row r="188" spans="2:17" ht="23" thickBot="1" x14ac:dyDescent="0.6">
      <c r="G188" s="248" t="s">
        <v>444</v>
      </c>
      <c r="H188" s="249"/>
      <c r="I188" s="250"/>
      <c r="J188" s="301">
        <f>SUM(J186:L187)</f>
        <v>20450</v>
      </c>
      <c r="K188" s="302"/>
      <c r="L188" s="303"/>
      <c r="M188" s="248" t="s">
        <v>445</v>
      </c>
      <c r="N188" s="250"/>
      <c r="O188" s="276">
        <f>SUM(O186:P187)</f>
        <v>20450</v>
      </c>
      <c r="P188" s="277"/>
      <c r="Q188" s="111">
        <f>J188-O188</f>
        <v>0</v>
      </c>
    </row>
    <row r="189" spans="2:17" ht="18" thickBot="1" x14ac:dyDescent="0.6"/>
    <row r="190" spans="2:17" ht="23" thickBot="1" x14ac:dyDescent="0.6">
      <c r="B190" s="72" t="s">
        <v>440</v>
      </c>
      <c r="C190" s="72">
        <v>6</v>
      </c>
      <c r="D190" s="74" t="s">
        <v>446</v>
      </c>
      <c r="E190" s="72">
        <v>30</v>
      </c>
      <c r="G190" s="248"/>
      <c r="H190" s="249"/>
      <c r="I190" s="250"/>
      <c r="J190" s="301"/>
      <c r="K190" s="302"/>
      <c r="L190" s="303"/>
      <c r="M190" s="273" t="s">
        <v>458</v>
      </c>
      <c r="N190" s="275"/>
      <c r="O190" s="276">
        <f>'B④予算元帳 '!W$198</f>
        <v>11495</v>
      </c>
      <c r="P190" s="277"/>
    </row>
    <row r="191" spans="2:17" ht="40.25" customHeight="1" thickBot="1" x14ac:dyDescent="0.65">
      <c r="G191" s="304" t="s">
        <v>459</v>
      </c>
      <c r="H191" s="347"/>
      <c r="I191" s="348"/>
      <c r="J191" s="318">
        <f>'B④予算元帳 '!V$198</f>
        <v>31945</v>
      </c>
      <c r="K191" s="323"/>
      <c r="L191" s="324"/>
      <c r="M191" s="349" t="s">
        <v>460</v>
      </c>
      <c r="N191" s="350"/>
      <c r="O191" s="318">
        <f>'B④予算元帳 '!V$197</f>
        <v>20450</v>
      </c>
      <c r="P191" s="324"/>
      <c r="Q191" s="125" t="s">
        <v>551</v>
      </c>
    </row>
    <row r="192" spans="2:17" ht="23" thickBot="1" x14ac:dyDescent="0.6">
      <c r="G192" s="248" t="s">
        <v>444</v>
      </c>
      <c r="H192" s="249"/>
      <c r="I192" s="250"/>
      <c r="J192" s="301">
        <f>SUM(J190:L191)</f>
        <v>31945</v>
      </c>
      <c r="K192" s="302"/>
      <c r="L192" s="303"/>
      <c r="M192" s="248" t="s">
        <v>445</v>
      </c>
      <c r="N192" s="250"/>
      <c r="O192" s="276">
        <f>SUM(O190:P191)</f>
        <v>31945</v>
      </c>
      <c r="P192" s="277"/>
      <c r="Q192" s="111">
        <f>J192-O192</f>
        <v>0</v>
      </c>
    </row>
    <row r="193" spans="2:17" ht="18" thickBot="1" x14ac:dyDescent="0.6"/>
    <row r="194" spans="2:17" ht="23" thickBot="1" x14ac:dyDescent="0.6">
      <c r="B194" s="72" t="s">
        <v>440</v>
      </c>
      <c r="C194" s="72">
        <v>7</v>
      </c>
      <c r="D194" s="74" t="s">
        <v>441</v>
      </c>
      <c r="E194" s="72">
        <v>31</v>
      </c>
      <c r="G194" s="248"/>
      <c r="H194" s="249"/>
      <c r="I194" s="250"/>
      <c r="J194" s="301"/>
      <c r="K194" s="302"/>
      <c r="L194" s="303"/>
      <c r="M194" s="273" t="s">
        <v>458</v>
      </c>
      <c r="N194" s="275"/>
      <c r="O194" s="276">
        <f>'B④予算元帳 '!W$199</f>
        <v>12645</v>
      </c>
      <c r="P194" s="277"/>
    </row>
    <row r="195" spans="2:17" ht="37.25" customHeight="1" thickBot="1" x14ac:dyDescent="0.65">
      <c r="G195" s="304" t="s">
        <v>459</v>
      </c>
      <c r="H195" s="347"/>
      <c r="I195" s="348"/>
      <c r="J195" s="318">
        <f>'B④予算元帳 '!V$199</f>
        <v>44590</v>
      </c>
      <c r="K195" s="323"/>
      <c r="L195" s="324"/>
      <c r="M195" s="349" t="s">
        <v>460</v>
      </c>
      <c r="N195" s="350"/>
      <c r="O195" s="318">
        <f>'B④予算元帳 '!V$198</f>
        <v>31945</v>
      </c>
      <c r="P195" s="324"/>
      <c r="Q195" s="125" t="s">
        <v>551</v>
      </c>
    </row>
    <row r="196" spans="2:17" ht="23" thickBot="1" x14ac:dyDescent="0.6">
      <c r="G196" s="248" t="s">
        <v>444</v>
      </c>
      <c r="H196" s="249"/>
      <c r="I196" s="250"/>
      <c r="J196" s="301">
        <f>SUM(J194:L195)</f>
        <v>44590</v>
      </c>
      <c r="K196" s="302"/>
      <c r="L196" s="303"/>
      <c r="M196" s="248" t="s">
        <v>445</v>
      </c>
      <c r="N196" s="250"/>
      <c r="O196" s="276">
        <f>SUM(O194:P195)</f>
        <v>44590</v>
      </c>
      <c r="P196" s="277"/>
      <c r="Q196" s="111">
        <f>J196-O196</f>
        <v>0</v>
      </c>
    </row>
    <row r="197" spans="2:17" ht="18" thickBot="1" x14ac:dyDescent="0.6"/>
    <row r="198" spans="2:17" ht="23" thickBot="1" x14ac:dyDescent="0.6">
      <c r="B198" s="72" t="s">
        <v>440</v>
      </c>
      <c r="C198" s="72">
        <v>8</v>
      </c>
      <c r="D198" s="74" t="s">
        <v>441</v>
      </c>
      <c r="E198" s="72">
        <v>31</v>
      </c>
      <c r="G198" s="248"/>
      <c r="H198" s="249"/>
      <c r="I198" s="250"/>
      <c r="J198" s="301"/>
      <c r="K198" s="302"/>
      <c r="L198" s="303"/>
      <c r="M198" s="273" t="s">
        <v>458</v>
      </c>
      <c r="N198" s="275"/>
      <c r="O198" s="276">
        <f>'B④予算元帳 '!W$200</f>
        <v>13899</v>
      </c>
      <c r="P198" s="277"/>
    </row>
    <row r="199" spans="2:17" ht="39.65" customHeight="1" thickBot="1" x14ac:dyDescent="0.65">
      <c r="G199" s="304" t="s">
        <v>459</v>
      </c>
      <c r="H199" s="347"/>
      <c r="I199" s="348"/>
      <c r="J199" s="318">
        <f>'B④予算元帳 '!V$200</f>
        <v>58489</v>
      </c>
      <c r="K199" s="323"/>
      <c r="L199" s="324"/>
      <c r="M199" s="349" t="s">
        <v>460</v>
      </c>
      <c r="N199" s="350"/>
      <c r="O199" s="318">
        <f>'B④予算元帳 '!V$199</f>
        <v>44590</v>
      </c>
      <c r="P199" s="324"/>
      <c r="Q199" s="125" t="s">
        <v>551</v>
      </c>
    </row>
    <row r="200" spans="2:17" ht="23" thickBot="1" x14ac:dyDescent="0.6">
      <c r="G200" s="248" t="s">
        <v>444</v>
      </c>
      <c r="H200" s="249"/>
      <c r="I200" s="250"/>
      <c r="J200" s="301">
        <f>SUM(J198:L199)</f>
        <v>58489</v>
      </c>
      <c r="K200" s="302"/>
      <c r="L200" s="303"/>
      <c r="M200" s="248" t="s">
        <v>445</v>
      </c>
      <c r="N200" s="250"/>
      <c r="O200" s="276">
        <f>SUM(O198:P199)</f>
        <v>58489</v>
      </c>
      <c r="P200" s="277"/>
      <c r="Q200" s="111">
        <f>J200-O200</f>
        <v>0</v>
      </c>
    </row>
    <row r="201" spans="2:17" ht="18" thickBot="1" x14ac:dyDescent="0.6"/>
    <row r="202" spans="2:17" ht="23" thickBot="1" x14ac:dyDescent="0.6">
      <c r="B202" s="72" t="s">
        <v>440</v>
      </c>
      <c r="C202" s="72">
        <v>9</v>
      </c>
      <c r="D202" s="74" t="s">
        <v>441</v>
      </c>
      <c r="E202" s="72">
        <v>30</v>
      </c>
      <c r="G202" s="248"/>
      <c r="H202" s="249"/>
      <c r="I202" s="250"/>
      <c r="J202" s="301"/>
      <c r="K202" s="302"/>
      <c r="L202" s="303"/>
      <c r="M202" s="273" t="s">
        <v>458</v>
      </c>
      <c r="N202" s="275"/>
      <c r="O202" s="276">
        <f>'B④予算元帳 '!W$201</f>
        <v>15257</v>
      </c>
      <c r="P202" s="277"/>
    </row>
    <row r="203" spans="2:17" ht="39.65" customHeight="1" thickBot="1" x14ac:dyDescent="0.65">
      <c r="G203" s="304" t="s">
        <v>459</v>
      </c>
      <c r="H203" s="347"/>
      <c r="I203" s="348"/>
      <c r="J203" s="318">
        <f>'B④予算元帳 '!V$201</f>
        <v>73746</v>
      </c>
      <c r="K203" s="323"/>
      <c r="L203" s="324"/>
      <c r="M203" s="349" t="s">
        <v>460</v>
      </c>
      <c r="N203" s="350"/>
      <c r="O203" s="318">
        <f>'B④予算元帳 '!V$200</f>
        <v>58489</v>
      </c>
      <c r="P203" s="324"/>
      <c r="Q203" s="125" t="s">
        <v>551</v>
      </c>
    </row>
    <row r="204" spans="2:17" ht="23" thickBot="1" x14ac:dyDescent="0.6">
      <c r="G204" s="248" t="s">
        <v>444</v>
      </c>
      <c r="H204" s="249"/>
      <c r="I204" s="250"/>
      <c r="J204" s="301">
        <f>SUM(J202:L203)</f>
        <v>73746</v>
      </c>
      <c r="K204" s="302"/>
      <c r="L204" s="303"/>
      <c r="M204" s="248" t="s">
        <v>445</v>
      </c>
      <c r="N204" s="250"/>
      <c r="O204" s="276">
        <f>SUM(O202:P203)</f>
        <v>73746</v>
      </c>
      <c r="P204" s="277"/>
      <c r="Q204" s="111">
        <f>J204-O204</f>
        <v>0</v>
      </c>
    </row>
    <row r="205" spans="2:17" ht="18" thickBot="1" x14ac:dyDescent="0.6"/>
    <row r="206" spans="2:17" ht="23" thickBot="1" x14ac:dyDescent="0.6">
      <c r="B206" s="72" t="s">
        <v>440</v>
      </c>
      <c r="C206" s="72">
        <v>10</v>
      </c>
      <c r="D206" s="74" t="s">
        <v>441</v>
      </c>
      <c r="E206" s="72">
        <v>31</v>
      </c>
      <c r="G206" s="248"/>
      <c r="H206" s="249"/>
      <c r="I206" s="250"/>
      <c r="J206" s="301"/>
      <c r="K206" s="302"/>
      <c r="L206" s="303"/>
      <c r="M206" s="273" t="s">
        <v>458</v>
      </c>
      <c r="N206" s="275"/>
      <c r="O206" s="276">
        <f>'B④予算元帳 '!W$202</f>
        <v>16720</v>
      </c>
      <c r="P206" s="277"/>
    </row>
    <row r="207" spans="2:17" ht="38.4" customHeight="1" thickBot="1" x14ac:dyDescent="0.65">
      <c r="G207" s="304" t="s">
        <v>459</v>
      </c>
      <c r="H207" s="347"/>
      <c r="I207" s="348"/>
      <c r="J207" s="318">
        <f>'B④予算元帳 '!V$202</f>
        <v>90466</v>
      </c>
      <c r="K207" s="323"/>
      <c r="L207" s="324"/>
      <c r="M207" s="349" t="s">
        <v>460</v>
      </c>
      <c r="N207" s="350"/>
      <c r="O207" s="318">
        <f>'B④予算元帳 '!V$201</f>
        <v>73746</v>
      </c>
      <c r="P207" s="324"/>
      <c r="Q207" s="125" t="s">
        <v>551</v>
      </c>
    </row>
    <row r="208" spans="2:17" ht="23" thickBot="1" x14ac:dyDescent="0.6">
      <c r="G208" s="248" t="s">
        <v>444</v>
      </c>
      <c r="H208" s="249"/>
      <c r="I208" s="250"/>
      <c r="J208" s="301">
        <f>SUM(J206:L207)</f>
        <v>90466</v>
      </c>
      <c r="K208" s="302"/>
      <c r="L208" s="303"/>
      <c r="M208" s="248" t="s">
        <v>445</v>
      </c>
      <c r="N208" s="250"/>
      <c r="O208" s="276">
        <f>SUM(O206:P207)</f>
        <v>90466</v>
      </c>
      <c r="P208" s="277"/>
      <c r="Q208" s="111">
        <f>J208-O208</f>
        <v>0</v>
      </c>
    </row>
    <row r="209" spans="2:17" ht="18" thickBot="1" x14ac:dyDescent="0.6"/>
    <row r="210" spans="2:17" ht="23" thickBot="1" x14ac:dyDescent="0.6">
      <c r="B210" s="72" t="s">
        <v>440</v>
      </c>
      <c r="C210" s="72">
        <v>11</v>
      </c>
      <c r="D210" s="74" t="s">
        <v>446</v>
      </c>
      <c r="E210" s="72">
        <v>30</v>
      </c>
      <c r="G210" s="248"/>
      <c r="H210" s="249"/>
      <c r="I210" s="250"/>
      <c r="J210" s="301"/>
      <c r="K210" s="302"/>
      <c r="L210" s="303"/>
      <c r="M210" s="273" t="s">
        <v>458</v>
      </c>
      <c r="N210" s="275"/>
      <c r="O210" s="276">
        <f>'B④予算元帳 '!W$203</f>
        <v>18392</v>
      </c>
      <c r="P210" s="277"/>
    </row>
    <row r="211" spans="2:17" ht="46.25" customHeight="1" thickBot="1" x14ac:dyDescent="0.65">
      <c r="G211" s="304" t="s">
        <v>459</v>
      </c>
      <c r="H211" s="347"/>
      <c r="I211" s="348"/>
      <c r="J211" s="318">
        <f>'B④予算元帳 '!V$203</f>
        <v>108858</v>
      </c>
      <c r="K211" s="323"/>
      <c r="L211" s="324"/>
      <c r="M211" s="349" t="s">
        <v>460</v>
      </c>
      <c r="N211" s="350"/>
      <c r="O211" s="318">
        <f>'B④予算元帳 '!V$202</f>
        <v>90466</v>
      </c>
      <c r="P211" s="324"/>
      <c r="Q211" s="125" t="s">
        <v>551</v>
      </c>
    </row>
    <row r="212" spans="2:17" ht="23" thickBot="1" x14ac:dyDescent="0.6">
      <c r="G212" s="248" t="s">
        <v>444</v>
      </c>
      <c r="H212" s="249"/>
      <c r="I212" s="250"/>
      <c r="J212" s="301">
        <f>SUM(J210:L211)</f>
        <v>108858</v>
      </c>
      <c r="K212" s="302"/>
      <c r="L212" s="303"/>
      <c r="M212" s="248" t="s">
        <v>445</v>
      </c>
      <c r="N212" s="250"/>
      <c r="O212" s="276">
        <f>SUM(O210:P211)</f>
        <v>108858</v>
      </c>
      <c r="P212" s="277"/>
      <c r="Q212" s="111">
        <f>J212-O212</f>
        <v>0</v>
      </c>
    </row>
    <row r="213" spans="2:17" ht="18" thickBot="1" x14ac:dyDescent="0.6"/>
    <row r="214" spans="2:17" ht="23" thickBot="1" x14ac:dyDescent="0.6">
      <c r="B214" s="72" t="s">
        <v>440</v>
      </c>
      <c r="C214" s="72">
        <v>12</v>
      </c>
      <c r="D214" s="74" t="s">
        <v>441</v>
      </c>
      <c r="E214" s="72">
        <v>31</v>
      </c>
      <c r="G214" s="248"/>
      <c r="H214" s="249"/>
      <c r="I214" s="250"/>
      <c r="J214" s="301"/>
      <c r="K214" s="302"/>
      <c r="L214" s="303"/>
      <c r="M214" s="273" t="s">
        <v>458</v>
      </c>
      <c r="N214" s="275"/>
      <c r="O214" s="276">
        <f>'B④予算元帳 '!W$204</f>
        <v>20169</v>
      </c>
      <c r="P214" s="277"/>
    </row>
    <row r="215" spans="2:17" ht="38.4" customHeight="1" thickBot="1" x14ac:dyDescent="0.65">
      <c r="G215" s="304" t="s">
        <v>459</v>
      </c>
      <c r="H215" s="347"/>
      <c r="I215" s="348"/>
      <c r="J215" s="318">
        <f>'B④予算元帳 '!V$204</f>
        <v>129027</v>
      </c>
      <c r="K215" s="323"/>
      <c r="L215" s="324"/>
      <c r="M215" s="349" t="s">
        <v>460</v>
      </c>
      <c r="N215" s="350"/>
      <c r="O215" s="318">
        <f>'B④予算元帳 '!V$203</f>
        <v>108858</v>
      </c>
      <c r="P215" s="324"/>
      <c r="Q215" s="125" t="s">
        <v>551</v>
      </c>
    </row>
    <row r="216" spans="2:17" ht="23" thickBot="1" x14ac:dyDescent="0.6">
      <c r="G216" s="248" t="s">
        <v>444</v>
      </c>
      <c r="H216" s="249"/>
      <c r="I216" s="250"/>
      <c r="J216" s="301">
        <f>SUM(J214:L215)</f>
        <v>129027</v>
      </c>
      <c r="K216" s="302"/>
      <c r="L216" s="303"/>
      <c r="M216" s="248" t="s">
        <v>445</v>
      </c>
      <c r="N216" s="250"/>
      <c r="O216" s="276">
        <f>SUM(O214:P215)</f>
        <v>129027</v>
      </c>
      <c r="P216" s="277"/>
      <c r="Q216" s="111">
        <f>J216-O216</f>
        <v>0</v>
      </c>
    </row>
    <row r="217" spans="2:17" ht="18" thickBot="1" x14ac:dyDescent="0.6"/>
    <row r="218" spans="2:17" ht="23" thickBot="1" x14ac:dyDescent="0.6">
      <c r="B218" s="72" t="s">
        <v>440</v>
      </c>
      <c r="C218" s="72" t="s">
        <v>327</v>
      </c>
      <c r="D218" s="74" t="s">
        <v>413</v>
      </c>
      <c r="E218" s="72">
        <v>31</v>
      </c>
      <c r="G218" s="248"/>
      <c r="H218" s="249"/>
      <c r="I218" s="250"/>
      <c r="J218" s="301"/>
      <c r="K218" s="302"/>
      <c r="L218" s="303"/>
      <c r="M218" s="273" t="s">
        <v>458</v>
      </c>
      <c r="N218" s="275"/>
      <c r="O218" s="276">
        <f>'B④予算元帳 '!W$205</f>
        <v>22154</v>
      </c>
      <c r="P218" s="277"/>
    </row>
    <row r="219" spans="2:17" ht="41.4" customHeight="1" thickBot="1" x14ac:dyDescent="0.65">
      <c r="G219" s="304" t="s">
        <v>459</v>
      </c>
      <c r="H219" s="347"/>
      <c r="I219" s="348"/>
      <c r="J219" s="318">
        <f>'B④予算元帳 '!V$205</f>
        <v>151181</v>
      </c>
      <c r="K219" s="323"/>
      <c r="L219" s="324"/>
      <c r="M219" s="349" t="s">
        <v>460</v>
      </c>
      <c r="N219" s="350"/>
      <c r="O219" s="318">
        <f>'B④予算元帳 '!V$204</f>
        <v>129027</v>
      </c>
      <c r="P219" s="324"/>
      <c r="Q219" s="125" t="s">
        <v>551</v>
      </c>
    </row>
    <row r="220" spans="2:17" ht="23" thickBot="1" x14ac:dyDescent="0.6">
      <c r="G220" s="248" t="s">
        <v>444</v>
      </c>
      <c r="H220" s="249"/>
      <c r="I220" s="250"/>
      <c r="J220" s="301">
        <f>SUM(J218:L219)</f>
        <v>151181</v>
      </c>
      <c r="K220" s="302"/>
      <c r="L220" s="303"/>
      <c r="M220" s="248" t="s">
        <v>445</v>
      </c>
      <c r="N220" s="250"/>
      <c r="O220" s="276">
        <f>SUM(O218:P219)</f>
        <v>151181</v>
      </c>
      <c r="P220" s="277"/>
      <c r="Q220" s="111">
        <f>J220-O220</f>
        <v>0</v>
      </c>
    </row>
    <row r="221" spans="2:17" ht="18" thickBot="1" x14ac:dyDescent="0.6"/>
    <row r="222" spans="2:17" ht="23" thickBot="1" x14ac:dyDescent="0.6">
      <c r="B222" s="72" t="s">
        <v>440</v>
      </c>
      <c r="C222" s="72" t="s">
        <v>330</v>
      </c>
      <c r="D222" s="74" t="s">
        <v>446</v>
      </c>
      <c r="E222" s="72">
        <v>28</v>
      </c>
      <c r="G222" s="248"/>
      <c r="H222" s="249"/>
      <c r="I222" s="250"/>
      <c r="J222" s="301"/>
      <c r="K222" s="302"/>
      <c r="L222" s="303"/>
      <c r="M222" s="273" t="s">
        <v>458</v>
      </c>
      <c r="N222" s="275"/>
      <c r="O222" s="276">
        <f>'B④予算元帳 '!W$206</f>
        <v>24349</v>
      </c>
      <c r="P222" s="277"/>
    </row>
    <row r="223" spans="2:17" ht="45" customHeight="1" thickBot="1" x14ac:dyDescent="0.65">
      <c r="G223" s="304" t="s">
        <v>459</v>
      </c>
      <c r="H223" s="347"/>
      <c r="I223" s="348"/>
      <c r="J223" s="318">
        <f>'B④予算元帳 '!V$206</f>
        <v>175530</v>
      </c>
      <c r="K223" s="323"/>
      <c r="L223" s="324"/>
      <c r="M223" s="349" t="s">
        <v>460</v>
      </c>
      <c r="N223" s="350"/>
      <c r="O223" s="318">
        <f>'B④予算元帳 '!V$205</f>
        <v>151181</v>
      </c>
      <c r="P223" s="324"/>
      <c r="Q223" s="125" t="s">
        <v>551</v>
      </c>
    </row>
    <row r="224" spans="2:17" ht="23" thickBot="1" x14ac:dyDescent="0.6">
      <c r="G224" s="248" t="s">
        <v>444</v>
      </c>
      <c r="H224" s="249"/>
      <c r="I224" s="250"/>
      <c r="J224" s="301">
        <f>SUM(J222:L223)</f>
        <v>175530</v>
      </c>
      <c r="K224" s="302"/>
      <c r="L224" s="303"/>
      <c r="M224" s="248" t="s">
        <v>445</v>
      </c>
      <c r="N224" s="250"/>
      <c r="O224" s="276">
        <f>SUM(O222:P223)</f>
        <v>175530</v>
      </c>
      <c r="P224" s="277"/>
      <c r="Q224" s="111">
        <f>J224-O224</f>
        <v>0</v>
      </c>
    </row>
    <row r="225" spans="2:17" ht="18" thickBot="1" x14ac:dyDescent="0.6"/>
    <row r="226" spans="2:17" ht="23" thickBot="1" x14ac:dyDescent="0.6">
      <c r="B226" s="72" t="s">
        <v>440</v>
      </c>
      <c r="C226" s="72" t="s">
        <v>331</v>
      </c>
      <c r="D226" s="74" t="s">
        <v>441</v>
      </c>
      <c r="E226" s="72">
        <v>31</v>
      </c>
      <c r="G226" s="248"/>
      <c r="H226" s="249"/>
      <c r="I226" s="250"/>
      <c r="J226" s="301"/>
      <c r="K226" s="302"/>
      <c r="L226" s="303"/>
      <c r="M226" s="273" t="s">
        <v>458</v>
      </c>
      <c r="N226" s="275"/>
      <c r="O226" s="276">
        <f>'B④予算元帳 '!W$207</f>
        <v>26752</v>
      </c>
      <c r="P226" s="277"/>
    </row>
    <row r="227" spans="2:17" ht="51.65" customHeight="1" thickBot="1" x14ac:dyDescent="0.65">
      <c r="G227" s="304" t="s">
        <v>459</v>
      </c>
      <c r="H227" s="347"/>
      <c r="I227" s="348"/>
      <c r="J227" s="318">
        <f>'B④予算元帳 '!V$207</f>
        <v>202282</v>
      </c>
      <c r="K227" s="323"/>
      <c r="L227" s="324"/>
      <c r="M227" s="349" t="s">
        <v>460</v>
      </c>
      <c r="N227" s="350"/>
      <c r="O227" s="318">
        <f>'B④予算元帳 '!V$206</f>
        <v>175530</v>
      </c>
      <c r="P227" s="324"/>
      <c r="Q227" s="125" t="s">
        <v>551</v>
      </c>
    </row>
    <row r="228" spans="2:17" ht="23" thickBot="1" x14ac:dyDescent="0.6">
      <c r="G228" s="248" t="s">
        <v>444</v>
      </c>
      <c r="H228" s="249"/>
      <c r="I228" s="250"/>
      <c r="J228" s="301">
        <f>SUM(J226:L227)</f>
        <v>202282</v>
      </c>
      <c r="K228" s="302"/>
      <c r="L228" s="303"/>
      <c r="M228" s="248" t="s">
        <v>445</v>
      </c>
      <c r="N228" s="250"/>
      <c r="O228" s="276">
        <f>SUM(O226:P227)</f>
        <v>202282</v>
      </c>
      <c r="P228" s="277"/>
      <c r="Q228" s="111">
        <f>J228-O228</f>
        <v>0</v>
      </c>
    </row>
  </sheetData>
  <mergeCells count="496">
    <mergeCell ref="G228:I228"/>
    <mergeCell ref="J228:L228"/>
    <mergeCell ref="M228:N228"/>
    <mergeCell ref="O228:P228"/>
    <mergeCell ref="G226:I226"/>
    <mergeCell ref="J226:L226"/>
    <mergeCell ref="M226:N226"/>
    <mergeCell ref="O226:P226"/>
    <mergeCell ref="G227:I227"/>
    <mergeCell ref="J227:L227"/>
    <mergeCell ref="M227:N227"/>
    <mergeCell ref="O227:P227"/>
    <mergeCell ref="G223:I223"/>
    <mergeCell ref="J223:L223"/>
    <mergeCell ref="M223:N223"/>
    <mergeCell ref="O223:P223"/>
    <mergeCell ref="G224:I224"/>
    <mergeCell ref="J224:L224"/>
    <mergeCell ref="M224:N224"/>
    <mergeCell ref="O224:P224"/>
    <mergeCell ref="G220:I220"/>
    <mergeCell ref="J220:L220"/>
    <mergeCell ref="M220:N220"/>
    <mergeCell ref="O220:P220"/>
    <mergeCell ref="G222:I222"/>
    <mergeCell ref="J222:L222"/>
    <mergeCell ref="M222:N222"/>
    <mergeCell ref="O222:P222"/>
    <mergeCell ref="G218:I218"/>
    <mergeCell ref="J218:L218"/>
    <mergeCell ref="M218:N218"/>
    <mergeCell ref="O218:P218"/>
    <mergeCell ref="G219:I219"/>
    <mergeCell ref="J219:L219"/>
    <mergeCell ref="M219:N219"/>
    <mergeCell ref="O219:P219"/>
    <mergeCell ref="G215:I215"/>
    <mergeCell ref="J215:L215"/>
    <mergeCell ref="M215:N215"/>
    <mergeCell ref="O215:P215"/>
    <mergeCell ref="G216:I216"/>
    <mergeCell ref="J216:L216"/>
    <mergeCell ref="M216:N216"/>
    <mergeCell ref="O216:P216"/>
    <mergeCell ref="G212:I212"/>
    <mergeCell ref="J212:L212"/>
    <mergeCell ref="M212:N212"/>
    <mergeCell ref="O212:P212"/>
    <mergeCell ref="G214:I214"/>
    <mergeCell ref="J214:L214"/>
    <mergeCell ref="M214:N214"/>
    <mergeCell ref="O214:P214"/>
    <mergeCell ref="G210:I210"/>
    <mergeCell ref="J210:L210"/>
    <mergeCell ref="M210:N210"/>
    <mergeCell ref="O210:P210"/>
    <mergeCell ref="G211:I211"/>
    <mergeCell ref="J211:L211"/>
    <mergeCell ref="M211:N211"/>
    <mergeCell ref="O211:P211"/>
    <mergeCell ref="G207:I207"/>
    <mergeCell ref="J207:L207"/>
    <mergeCell ref="M207:N207"/>
    <mergeCell ref="O207:P207"/>
    <mergeCell ref="G208:I208"/>
    <mergeCell ref="J208:L208"/>
    <mergeCell ref="M208:N208"/>
    <mergeCell ref="O208:P208"/>
    <mergeCell ref="G204:I204"/>
    <mergeCell ref="J204:L204"/>
    <mergeCell ref="M204:N204"/>
    <mergeCell ref="O204:P204"/>
    <mergeCell ref="G206:I206"/>
    <mergeCell ref="J206:L206"/>
    <mergeCell ref="M206:N206"/>
    <mergeCell ref="O206:P206"/>
    <mergeCell ref="G202:I202"/>
    <mergeCell ref="J202:L202"/>
    <mergeCell ref="M202:N202"/>
    <mergeCell ref="O202:P202"/>
    <mergeCell ref="G203:I203"/>
    <mergeCell ref="J203:L203"/>
    <mergeCell ref="M203:N203"/>
    <mergeCell ref="O203:P203"/>
    <mergeCell ref="G199:I199"/>
    <mergeCell ref="J199:L199"/>
    <mergeCell ref="M199:N199"/>
    <mergeCell ref="O199:P199"/>
    <mergeCell ref="G200:I200"/>
    <mergeCell ref="J200:L200"/>
    <mergeCell ref="M200:N200"/>
    <mergeCell ref="O200:P200"/>
    <mergeCell ref="G196:I196"/>
    <mergeCell ref="J196:L196"/>
    <mergeCell ref="M196:N196"/>
    <mergeCell ref="O196:P196"/>
    <mergeCell ref="G198:I198"/>
    <mergeCell ref="J198:L198"/>
    <mergeCell ref="M198:N198"/>
    <mergeCell ref="O198:P198"/>
    <mergeCell ref="G194:I194"/>
    <mergeCell ref="J194:L194"/>
    <mergeCell ref="M194:N194"/>
    <mergeCell ref="O194:P194"/>
    <mergeCell ref="G195:I195"/>
    <mergeCell ref="J195:L195"/>
    <mergeCell ref="M195:N195"/>
    <mergeCell ref="O195:P195"/>
    <mergeCell ref="G191:I191"/>
    <mergeCell ref="J191:L191"/>
    <mergeCell ref="M191:N191"/>
    <mergeCell ref="O191:P191"/>
    <mergeCell ref="G192:I192"/>
    <mergeCell ref="J192:L192"/>
    <mergeCell ref="M192:N192"/>
    <mergeCell ref="O192:P192"/>
    <mergeCell ref="G188:I188"/>
    <mergeCell ref="J188:L188"/>
    <mergeCell ref="M188:N188"/>
    <mergeCell ref="O188:P188"/>
    <mergeCell ref="G190:I190"/>
    <mergeCell ref="J190:L190"/>
    <mergeCell ref="M190:N190"/>
    <mergeCell ref="O190:P190"/>
    <mergeCell ref="G186:I186"/>
    <mergeCell ref="J186:L186"/>
    <mergeCell ref="M186:N186"/>
    <mergeCell ref="O186:P186"/>
    <mergeCell ref="G187:I187"/>
    <mergeCell ref="J187:L187"/>
    <mergeCell ref="M187:N187"/>
    <mergeCell ref="O187:P187"/>
    <mergeCell ref="G183:I183"/>
    <mergeCell ref="J183:L183"/>
    <mergeCell ref="M183:N183"/>
    <mergeCell ref="O183:P183"/>
    <mergeCell ref="G184:I184"/>
    <mergeCell ref="J184:L184"/>
    <mergeCell ref="M184:N184"/>
    <mergeCell ref="O184:P184"/>
    <mergeCell ref="G180:I180"/>
    <mergeCell ref="J180:L180"/>
    <mergeCell ref="M180:N180"/>
    <mergeCell ref="O180:P180"/>
    <mergeCell ref="G182:I182"/>
    <mergeCell ref="J182:L182"/>
    <mergeCell ref="M182:N182"/>
    <mergeCell ref="O182:P182"/>
    <mergeCell ref="C177:P177"/>
    <mergeCell ref="C179:E179"/>
    <mergeCell ref="G179:L179"/>
    <mergeCell ref="M179:P179"/>
    <mergeCell ref="M173:N173"/>
    <mergeCell ref="O173:P173"/>
    <mergeCell ref="G174:I174"/>
    <mergeCell ref="J174:L174"/>
    <mergeCell ref="M174:N174"/>
    <mergeCell ref="O174:P174"/>
    <mergeCell ref="G170:I170"/>
    <mergeCell ref="J170:L170"/>
    <mergeCell ref="M170:N170"/>
    <mergeCell ref="O170:P170"/>
    <mergeCell ref="G172:I172"/>
    <mergeCell ref="J172:L172"/>
    <mergeCell ref="M172:N172"/>
    <mergeCell ref="O172:P172"/>
    <mergeCell ref="G168:I168"/>
    <mergeCell ref="J168:L168"/>
    <mergeCell ref="M168:N168"/>
    <mergeCell ref="O168:P168"/>
    <mergeCell ref="M169:N169"/>
    <mergeCell ref="O169:P169"/>
    <mergeCell ref="M165:N165"/>
    <mergeCell ref="O165:P165"/>
    <mergeCell ref="G166:I166"/>
    <mergeCell ref="J166:L166"/>
    <mergeCell ref="M166:N166"/>
    <mergeCell ref="O166:P166"/>
    <mergeCell ref="G162:I162"/>
    <mergeCell ref="J162:L162"/>
    <mergeCell ref="M162:N162"/>
    <mergeCell ref="O162:P162"/>
    <mergeCell ref="G164:I164"/>
    <mergeCell ref="J164:L164"/>
    <mergeCell ref="M164:N164"/>
    <mergeCell ref="O164:P164"/>
    <mergeCell ref="G160:I160"/>
    <mergeCell ref="J160:L160"/>
    <mergeCell ref="M160:N160"/>
    <mergeCell ref="O160:P160"/>
    <mergeCell ref="M161:N161"/>
    <mergeCell ref="O161:P161"/>
    <mergeCell ref="M157:N157"/>
    <mergeCell ref="O157:P157"/>
    <mergeCell ref="G158:I158"/>
    <mergeCell ref="J158:L158"/>
    <mergeCell ref="M158:N158"/>
    <mergeCell ref="O158:P158"/>
    <mergeCell ref="G154:I154"/>
    <mergeCell ref="J154:L154"/>
    <mergeCell ref="M154:N154"/>
    <mergeCell ref="O154:P154"/>
    <mergeCell ref="G156:I156"/>
    <mergeCell ref="J156:L156"/>
    <mergeCell ref="M156:N156"/>
    <mergeCell ref="O156:P156"/>
    <mergeCell ref="G152:I152"/>
    <mergeCell ref="J152:L152"/>
    <mergeCell ref="M152:N152"/>
    <mergeCell ref="O152:P152"/>
    <mergeCell ref="M153:N153"/>
    <mergeCell ref="O153:P153"/>
    <mergeCell ref="M149:N149"/>
    <mergeCell ref="O149:P149"/>
    <mergeCell ref="G150:I150"/>
    <mergeCell ref="J150:L150"/>
    <mergeCell ref="M150:N150"/>
    <mergeCell ref="O150:P150"/>
    <mergeCell ref="G146:I146"/>
    <mergeCell ref="J146:L146"/>
    <mergeCell ref="M146:N146"/>
    <mergeCell ref="O146:P146"/>
    <mergeCell ref="G148:I148"/>
    <mergeCell ref="J148:L148"/>
    <mergeCell ref="M148:N148"/>
    <mergeCell ref="O148:P148"/>
    <mergeCell ref="G144:I144"/>
    <mergeCell ref="J144:L144"/>
    <mergeCell ref="M144:N144"/>
    <mergeCell ref="O144:P144"/>
    <mergeCell ref="M145:N145"/>
    <mergeCell ref="O145:P145"/>
    <mergeCell ref="M141:N141"/>
    <mergeCell ref="O141:P141"/>
    <mergeCell ref="G142:I142"/>
    <mergeCell ref="J142:L142"/>
    <mergeCell ref="M142:N142"/>
    <mergeCell ref="O142:P142"/>
    <mergeCell ref="G138:I138"/>
    <mergeCell ref="J138:L138"/>
    <mergeCell ref="M138:N138"/>
    <mergeCell ref="O138:P138"/>
    <mergeCell ref="G140:I140"/>
    <mergeCell ref="J140:L140"/>
    <mergeCell ref="M140:N140"/>
    <mergeCell ref="O140:P140"/>
    <mergeCell ref="G136:I136"/>
    <mergeCell ref="J136:L136"/>
    <mergeCell ref="M136:N136"/>
    <mergeCell ref="O136:P136"/>
    <mergeCell ref="M137:N137"/>
    <mergeCell ref="O137:P137"/>
    <mergeCell ref="M133:N133"/>
    <mergeCell ref="O133:P133"/>
    <mergeCell ref="G134:I134"/>
    <mergeCell ref="J134:L134"/>
    <mergeCell ref="M134:N134"/>
    <mergeCell ref="O134:P134"/>
    <mergeCell ref="G130:I130"/>
    <mergeCell ref="J130:L130"/>
    <mergeCell ref="M130:N130"/>
    <mergeCell ref="O130:P130"/>
    <mergeCell ref="G132:I132"/>
    <mergeCell ref="J132:L132"/>
    <mergeCell ref="M132:N132"/>
    <mergeCell ref="O132:P132"/>
    <mergeCell ref="G128:I128"/>
    <mergeCell ref="J128:L128"/>
    <mergeCell ref="M128:N128"/>
    <mergeCell ref="O128:P128"/>
    <mergeCell ref="M129:N129"/>
    <mergeCell ref="O129:P129"/>
    <mergeCell ref="C123:P123"/>
    <mergeCell ref="C125:E125"/>
    <mergeCell ref="G125:L125"/>
    <mergeCell ref="M125:P125"/>
    <mergeCell ref="G126:I126"/>
    <mergeCell ref="J126:L126"/>
    <mergeCell ref="M126:N126"/>
    <mergeCell ref="O126:P126"/>
    <mergeCell ref="M118:N118"/>
    <mergeCell ref="O118:P118"/>
    <mergeCell ref="M119:N119"/>
    <mergeCell ref="O119:P119"/>
    <mergeCell ref="G120:I120"/>
    <mergeCell ref="J120:L120"/>
    <mergeCell ref="M120:N120"/>
    <mergeCell ref="O120:P120"/>
    <mergeCell ref="M114:N114"/>
    <mergeCell ref="O114:P114"/>
    <mergeCell ref="M115:N115"/>
    <mergeCell ref="O115:P115"/>
    <mergeCell ref="G116:I116"/>
    <mergeCell ref="J116:L116"/>
    <mergeCell ref="M116:N116"/>
    <mergeCell ref="O116:P116"/>
    <mergeCell ref="M110:N110"/>
    <mergeCell ref="O110:P110"/>
    <mergeCell ref="M111:N111"/>
    <mergeCell ref="O111:P111"/>
    <mergeCell ref="G112:I112"/>
    <mergeCell ref="J112:L112"/>
    <mergeCell ref="M112:N112"/>
    <mergeCell ref="O112:P112"/>
    <mergeCell ref="M106:N106"/>
    <mergeCell ref="O106:P106"/>
    <mergeCell ref="M107:N107"/>
    <mergeCell ref="O107:P107"/>
    <mergeCell ref="G108:I108"/>
    <mergeCell ref="J108:L108"/>
    <mergeCell ref="M108:N108"/>
    <mergeCell ref="O108:P108"/>
    <mergeCell ref="M102:N102"/>
    <mergeCell ref="O102:P102"/>
    <mergeCell ref="M103:N103"/>
    <mergeCell ref="O103:P103"/>
    <mergeCell ref="G104:I104"/>
    <mergeCell ref="J104:L104"/>
    <mergeCell ref="M104:N104"/>
    <mergeCell ref="O104:P104"/>
    <mergeCell ref="M98:N98"/>
    <mergeCell ref="O98:P98"/>
    <mergeCell ref="M99:N99"/>
    <mergeCell ref="O99:P99"/>
    <mergeCell ref="G100:I100"/>
    <mergeCell ref="J100:L100"/>
    <mergeCell ref="M100:N100"/>
    <mergeCell ref="O100:P100"/>
    <mergeCell ref="M94:N94"/>
    <mergeCell ref="O94:P94"/>
    <mergeCell ref="M95:N95"/>
    <mergeCell ref="O95:P95"/>
    <mergeCell ref="G96:I96"/>
    <mergeCell ref="J96:L96"/>
    <mergeCell ref="M96:N96"/>
    <mergeCell ref="O96:P96"/>
    <mergeCell ref="M90:N90"/>
    <mergeCell ref="O90:P90"/>
    <mergeCell ref="M91:N91"/>
    <mergeCell ref="O91:P91"/>
    <mergeCell ref="G92:I92"/>
    <mergeCell ref="J92:L92"/>
    <mergeCell ref="M92:N92"/>
    <mergeCell ref="O92:P92"/>
    <mergeCell ref="M86:N86"/>
    <mergeCell ref="O86:P86"/>
    <mergeCell ref="M87:N87"/>
    <mergeCell ref="O87:P87"/>
    <mergeCell ref="G88:I88"/>
    <mergeCell ref="J88:L88"/>
    <mergeCell ref="M88:N88"/>
    <mergeCell ref="O88:P88"/>
    <mergeCell ref="M82:N82"/>
    <mergeCell ref="O82:P82"/>
    <mergeCell ref="M83:N83"/>
    <mergeCell ref="O83:P83"/>
    <mergeCell ref="G84:I84"/>
    <mergeCell ref="J84:L84"/>
    <mergeCell ref="M84:N84"/>
    <mergeCell ref="O84:P84"/>
    <mergeCell ref="M78:N78"/>
    <mergeCell ref="O78:P78"/>
    <mergeCell ref="M79:N79"/>
    <mergeCell ref="O79:P79"/>
    <mergeCell ref="G80:I80"/>
    <mergeCell ref="J80:L80"/>
    <mergeCell ref="M80:N80"/>
    <mergeCell ref="O80:P80"/>
    <mergeCell ref="M75:N75"/>
    <mergeCell ref="O75:P75"/>
    <mergeCell ref="G76:I76"/>
    <mergeCell ref="J76:L76"/>
    <mergeCell ref="M76:N76"/>
    <mergeCell ref="O76:P76"/>
    <mergeCell ref="G72:I72"/>
    <mergeCell ref="J72:L72"/>
    <mergeCell ref="M72:N72"/>
    <mergeCell ref="O72:P72"/>
    <mergeCell ref="M74:N74"/>
    <mergeCell ref="O74:P74"/>
    <mergeCell ref="C69:P69"/>
    <mergeCell ref="C71:E71"/>
    <mergeCell ref="G71:L71"/>
    <mergeCell ref="M71:P71"/>
    <mergeCell ref="G64:I64"/>
    <mergeCell ref="J64:L64"/>
    <mergeCell ref="M65:N65"/>
    <mergeCell ref="O65:P65"/>
    <mergeCell ref="G66:I66"/>
    <mergeCell ref="J66:L66"/>
    <mergeCell ref="M66:N66"/>
    <mergeCell ref="O66:P66"/>
    <mergeCell ref="G60:I60"/>
    <mergeCell ref="J60:L60"/>
    <mergeCell ref="M61:N61"/>
    <mergeCell ref="O61:P61"/>
    <mergeCell ref="G62:I62"/>
    <mergeCell ref="J62:L62"/>
    <mergeCell ref="M62:N62"/>
    <mergeCell ref="O62:P62"/>
    <mergeCell ref="G56:I56"/>
    <mergeCell ref="J56:L56"/>
    <mergeCell ref="M57:N57"/>
    <mergeCell ref="O57:P57"/>
    <mergeCell ref="G58:I58"/>
    <mergeCell ref="J58:L58"/>
    <mergeCell ref="M58:N58"/>
    <mergeCell ref="O58:P58"/>
    <mergeCell ref="G52:I52"/>
    <mergeCell ref="J52:L52"/>
    <mergeCell ref="M53:N53"/>
    <mergeCell ref="O53:P53"/>
    <mergeCell ref="G54:I54"/>
    <mergeCell ref="J54:L54"/>
    <mergeCell ref="M54:N54"/>
    <mergeCell ref="O54:P54"/>
    <mergeCell ref="G48:I48"/>
    <mergeCell ref="J48:L48"/>
    <mergeCell ref="M49:N49"/>
    <mergeCell ref="O49:P49"/>
    <mergeCell ref="G50:I50"/>
    <mergeCell ref="J50:L50"/>
    <mergeCell ref="M50:N50"/>
    <mergeCell ref="O50:P50"/>
    <mergeCell ref="G44:I44"/>
    <mergeCell ref="J44:L44"/>
    <mergeCell ref="M45:N45"/>
    <mergeCell ref="O45:P45"/>
    <mergeCell ref="G46:I46"/>
    <mergeCell ref="J46:L46"/>
    <mergeCell ref="M46:N46"/>
    <mergeCell ref="O46:P46"/>
    <mergeCell ref="G40:I40"/>
    <mergeCell ref="J40:L40"/>
    <mergeCell ref="M41:N41"/>
    <mergeCell ref="O41:P41"/>
    <mergeCell ref="G42:I42"/>
    <mergeCell ref="J42:L42"/>
    <mergeCell ref="M42:N42"/>
    <mergeCell ref="O42:P42"/>
    <mergeCell ref="G36:I36"/>
    <mergeCell ref="J36:L36"/>
    <mergeCell ref="M37:N37"/>
    <mergeCell ref="O37:P37"/>
    <mergeCell ref="G38:I38"/>
    <mergeCell ref="J38:L38"/>
    <mergeCell ref="M38:N38"/>
    <mergeCell ref="O38:P38"/>
    <mergeCell ref="G32:I32"/>
    <mergeCell ref="J32:L32"/>
    <mergeCell ref="M33:N33"/>
    <mergeCell ref="O33:P33"/>
    <mergeCell ref="G34:I34"/>
    <mergeCell ref="J34:L34"/>
    <mergeCell ref="M34:N34"/>
    <mergeCell ref="O34:P34"/>
    <mergeCell ref="M18:N18"/>
    <mergeCell ref="O18:P18"/>
    <mergeCell ref="G28:I28"/>
    <mergeCell ref="J28:L28"/>
    <mergeCell ref="M29:N29"/>
    <mergeCell ref="O29:P29"/>
    <mergeCell ref="G30:I30"/>
    <mergeCell ref="J30:L30"/>
    <mergeCell ref="M30:N30"/>
    <mergeCell ref="O30:P30"/>
    <mergeCell ref="M25:N25"/>
    <mergeCell ref="O25:P25"/>
    <mergeCell ref="G26:I26"/>
    <mergeCell ref="J26:L26"/>
    <mergeCell ref="M26:N26"/>
    <mergeCell ref="O26:P26"/>
    <mergeCell ref="G24:I24"/>
    <mergeCell ref="J24:L24"/>
    <mergeCell ref="B2:H2"/>
    <mergeCell ref="I2:J2"/>
    <mergeCell ref="K2:Q2"/>
    <mergeCell ref="B4:Q4"/>
    <mergeCell ref="B5:Q5"/>
    <mergeCell ref="C7:E7"/>
    <mergeCell ref="G7:I7"/>
    <mergeCell ref="C9:L9"/>
    <mergeCell ref="C12:Q12"/>
    <mergeCell ref="G20:I20"/>
    <mergeCell ref="J20:L20"/>
    <mergeCell ref="M21:N21"/>
    <mergeCell ref="O21:P21"/>
    <mergeCell ref="G22:I22"/>
    <mergeCell ref="J22:L22"/>
    <mergeCell ref="M22:N22"/>
    <mergeCell ref="O22:P22"/>
    <mergeCell ref="C17:E17"/>
    <mergeCell ref="G17:L17"/>
    <mergeCell ref="M17:P17"/>
    <mergeCell ref="G18:I18"/>
    <mergeCell ref="J18:L18"/>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B1:T176"/>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62" t="s">
        <v>29</v>
      </c>
      <c r="C2" s="162"/>
      <c r="D2" s="162"/>
      <c r="E2" s="162"/>
      <c r="F2" s="162"/>
      <c r="G2" s="162"/>
      <c r="H2" s="70"/>
      <c r="I2" s="177" t="str">
        <f>A①_入力!J2</f>
        <v>3-5</v>
      </c>
      <c r="J2" s="177"/>
      <c r="K2" s="343" t="str">
        <f>A①_入力!M2</f>
        <v>第3-5問_売上関連のPL・BS・CF・資金計画（その３-5）</v>
      </c>
      <c r="L2" s="343"/>
      <c r="M2" s="343"/>
      <c r="N2" s="343"/>
      <c r="O2" s="343"/>
      <c r="P2" s="343"/>
      <c r="Q2" s="343"/>
      <c r="R2" s="343"/>
      <c r="S2" s="343"/>
      <c r="T2" s="343"/>
    </row>
    <row r="3" spans="2:20" ht="31.5" x14ac:dyDescent="1.05">
      <c r="B3" s="8"/>
      <c r="C3" s="30" t="s">
        <v>172</v>
      </c>
      <c r="D3" s="8"/>
      <c r="E3" s="8"/>
      <c r="F3" s="8"/>
      <c r="G3" s="8"/>
      <c r="H3" s="8"/>
      <c r="I3" s="52" t="s">
        <v>163</v>
      </c>
      <c r="J3" s="9"/>
      <c r="K3" s="9"/>
      <c r="L3" s="9"/>
      <c r="M3" s="9"/>
      <c r="N3" s="9"/>
      <c r="O3" s="9"/>
      <c r="P3" s="9"/>
      <c r="Q3" s="9"/>
      <c r="R3" s="9"/>
      <c r="S3" s="8"/>
      <c r="T3" s="10"/>
    </row>
    <row r="4" spans="2:20" ht="22.5" x14ac:dyDescent="0.55000000000000004">
      <c r="B4" s="178" t="s">
        <v>0</v>
      </c>
      <c r="C4" s="178"/>
      <c r="D4" s="178"/>
      <c r="E4" s="178"/>
      <c r="F4" s="178"/>
      <c r="G4" s="178"/>
      <c r="H4" s="178"/>
      <c r="I4" s="178"/>
      <c r="J4" s="178"/>
      <c r="K4" s="178"/>
      <c r="L4" s="178"/>
      <c r="M4" s="178"/>
      <c r="N4" s="178"/>
      <c r="O4" s="178"/>
      <c r="P4" s="178"/>
      <c r="Q4" s="178"/>
      <c r="R4" s="178"/>
      <c r="S4" s="178"/>
      <c r="T4" s="178"/>
    </row>
    <row r="5" spans="2:20" ht="46.75" customHeight="1" x14ac:dyDescent="0.55000000000000004">
      <c r="B5" s="186" t="s">
        <v>173</v>
      </c>
      <c r="C5" s="186"/>
      <c r="D5" s="186"/>
      <c r="E5" s="186"/>
      <c r="F5" s="186"/>
      <c r="G5" s="186"/>
      <c r="H5" s="186"/>
      <c r="I5" s="186"/>
      <c r="J5" s="186"/>
      <c r="K5" s="186"/>
      <c r="L5" s="186"/>
      <c r="M5" s="186"/>
      <c r="N5" s="186"/>
      <c r="O5" s="186"/>
      <c r="P5" s="186"/>
      <c r="Q5" s="186"/>
      <c r="R5" s="186"/>
      <c r="S5" s="186"/>
      <c r="T5" s="186"/>
    </row>
    <row r="6" spans="2:20" ht="18" thickBot="1" x14ac:dyDescent="0.6"/>
    <row r="7" spans="2:20" ht="29" thickBot="1" x14ac:dyDescent="0.6">
      <c r="B7" s="11">
        <v>2</v>
      </c>
      <c r="C7" s="187" t="s">
        <v>174</v>
      </c>
      <c r="D7" s="187"/>
      <c r="E7" s="187"/>
      <c r="F7" s="11">
        <f>Ｂ①マスタ登録!F7</f>
        <v>2</v>
      </c>
      <c r="G7" s="161" t="str">
        <f>Ｂ①マスタ登録!G7</f>
        <v>問題</v>
      </c>
      <c r="H7" s="161"/>
      <c r="I7" s="161"/>
      <c r="L7" s="188" t="s">
        <v>175</v>
      </c>
      <c r="M7" s="189"/>
      <c r="N7" s="182" t="s">
        <v>396</v>
      </c>
      <c r="O7" s="183"/>
      <c r="P7" s="56" t="s">
        <v>397</v>
      </c>
      <c r="Q7" s="190" t="s">
        <v>398</v>
      </c>
      <c r="R7" s="191"/>
      <c r="S7" s="211" t="s">
        <v>399</v>
      </c>
      <c r="T7" s="212"/>
    </row>
    <row r="8" spans="2:20" ht="29" thickBot="1" x14ac:dyDescent="0.6">
      <c r="N8" s="182" t="s">
        <v>177</v>
      </c>
      <c r="O8" s="183"/>
      <c r="P8" s="71" t="s">
        <v>178</v>
      </c>
      <c r="Q8" s="190" t="s">
        <v>179</v>
      </c>
      <c r="R8" s="191"/>
    </row>
    <row r="10" spans="2:20" ht="22.5" x14ac:dyDescent="0.55000000000000004">
      <c r="B10" s="245" t="s">
        <v>306</v>
      </c>
      <c r="C10" s="245"/>
      <c r="D10" s="245"/>
      <c r="E10" s="245"/>
      <c r="F10" s="245"/>
      <c r="G10" s="245"/>
      <c r="H10" s="245"/>
      <c r="I10" s="245"/>
      <c r="J10" s="245"/>
      <c r="K10" s="245"/>
      <c r="L10" s="245"/>
      <c r="M10" s="245"/>
      <c r="N10" s="245"/>
      <c r="O10" s="245"/>
      <c r="P10" s="245"/>
      <c r="Q10" s="245"/>
      <c r="R10" s="245"/>
      <c r="S10" s="245"/>
      <c r="T10" s="245"/>
    </row>
    <row r="11" spans="2:20" ht="18" thickBot="1" x14ac:dyDescent="0.6"/>
    <row r="12" spans="2:20" ht="29" thickBot="1" x14ac:dyDescent="0.6">
      <c r="B12" s="180" t="s">
        <v>426</v>
      </c>
      <c r="C12" s="153"/>
      <c r="D12" s="153"/>
      <c r="E12" s="153"/>
      <c r="F12" s="153"/>
      <c r="G12" s="153"/>
      <c r="H12" s="153"/>
      <c r="I12" s="153"/>
      <c r="J12" s="153"/>
      <c r="K12" s="153"/>
      <c r="L12" s="153"/>
      <c r="M12" s="153"/>
      <c r="N12" s="153"/>
      <c r="O12" s="153"/>
      <c r="P12" s="153"/>
      <c r="Q12" s="153"/>
      <c r="R12" s="153"/>
      <c r="S12" s="153"/>
      <c r="T12" s="181"/>
    </row>
    <row r="13" spans="2:20" ht="22.5" x14ac:dyDescent="0.55000000000000004">
      <c r="B13" s="107" t="s">
        <v>1</v>
      </c>
      <c r="C13" s="155" t="s">
        <v>2</v>
      </c>
      <c r="D13" s="156"/>
      <c r="E13" s="156"/>
      <c r="F13" s="156"/>
      <c r="G13" s="156"/>
      <c r="H13" s="156"/>
      <c r="I13" s="156"/>
      <c r="J13" s="157"/>
      <c r="K13" s="107" t="s">
        <v>3</v>
      </c>
      <c r="L13" s="107" t="s">
        <v>4</v>
      </c>
      <c r="M13" s="103" t="s">
        <v>5</v>
      </c>
      <c r="N13" s="103" t="s">
        <v>6</v>
      </c>
      <c r="O13" s="103" t="s">
        <v>7</v>
      </c>
      <c r="P13" s="103" t="s">
        <v>8</v>
      </c>
      <c r="Q13" s="103" t="s">
        <v>9</v>
      </c>
      <c r="R13" s="103" t="s">
        <v>10</v>
      </c>
      <c r="S13" s="103" t="s">
        <v>11</v>
      </c>
      <c r="T13" s="73"/>
    </row>
    <row r="14" spans="2:20" ht="22.5" x14ac:dyDescent="0.55000000000000004">
      <c r="B14" s="351" t="s">
        <v>433</v>
      </c>
      <c r="C14" s="352" t="s">
        <v>25</v>
      </c>
      <c r="D14" s="353"/>
      <c r="E14" s="353"/>
      <c r="F14" s="353"/>
      <c r="G14" s="353"/>
      <c r="H14" s="353"/>
      <c r="I14" s="353"/>
      <c r="J14" s="354"/>
      <c r="K14" s="361" t="s">
        <v>21</v>
      </c>
      <c r="L14" s="361" t="s">
        <v>22</v>
      </c>
      <c r="M14" s="2">
        <f>'B④予算元帳 '!$M28</f>
        <v>9500</v>
      </c>
      <c r="N14" s="2">
        <f>'B④予算元帳 '!$M29</f>
        <v>10450</v>
      </c>
      <c r="O14" s="2">
        <f>'B④予算元帳 '!M$30</f>
        <v>11495</v>
      </c>
      <c r="P14" s="2">
        <f>'B④予算元帳 '!$M31</f>
        <v>12635</v>
      </c>
      <c r="Q14" s="2">
        <f>'B④予算元帳 '!$M32</f>
        <v>13870</v>
      </c>
      <c r="R14" s="2">
        <f>'B④予算元帳 '!$M33</f>
        <v>15200</v>
      </c>
      <c r="S14" s="2">
        <f>SUM(M14:R14)</f>
        <v>73150</v>
      </c>
      <c r="T14" s="73"/>
    </row>
    <row r="15" spans="2:20" ht="22.5" x14ac:dyDescent="0.55000000000000004">
      <c r="B15" s="351"/>
      <c r="C15" s="355"/>
      <c r="D15" s="356"/>
      <c r="E15" s="356"/>
      <c r="F15" s="356"/>
      <c r="G15" s="356"/>
      <c r="H15" s="356"/>
      <c r="I15" s="356"/>
      <c r="J15" s="357"/>
      <c r="K15" s="361"/>
      <c r="L15" s="361"/>
      <c r="M15" s="43" t="s">
        <v>13</v>
      </c>
      <c r="N15" s="43" t="s">
        <v>14</v>
      </c>
      <c r="O15" s="43" t="s">
        <v>15</v>
      </c>
      <c r="P15" s="43" t="s">
        <v>16</v>
      </c>
      <c r="Q15" s="43" t="s">
        <v>17</v>
      </c>
      <c r="R15" s="43" t="s">
        <v>18</v>
      </c>
      <c r="S15" s="43" t="s">
        <v>19</v>
      </c>
      <c r="T15" s="43" t="s">
        <v>20</v>
      </c>
    </row>
    <row r="16" spans="2:20" ht="23" thickBot="1" x14ac:dyDescent="0.6">
      <c r="B16" s="351"/>
      <c r="C16" s="358"/>
      <c r="D16" s="359"/>
      <c r="E16" s="359"/>
      <c r="F16" s="359"/>
      <c r="G16" s="359"/>
      <c r="H16" s="359"/>
      <c r="I16" s="359"/>
      <c r="J16" s="360"/>
      <c r="K16" s="361"/>
      <c r="L16" s="361"/>
      <c r="M16" s="2">
        <f>'B④予算元帳 '!$M34</f>
        <v>16720</v>
      </c>
      <c r="N16" s="2">
        <f>'B④予算元帳 '!$M35</f>
        <v>18335</v>
      </c>
      <c r="O16" s="2">
        <f>'B④予算元帳 '!$M36</f>
        <v>20140</v>
      </c>
      <c r="P16" s="2">
        <f>'B④予算元帳 '!$M37</f>
        <v>22135</v>
      </c>
      <c r="Q16" s="2">
        <f>'B④予算元帳 '!$M38</f>
        <v>24320</v>
      </c>
      <c r="R16" s="2">
        <f>'B④予算元帳 '!$M39</f>
        <v>26695</v>
      </c>
      <c r="S16" s="126"/>
      <c r="T16" s="126"/>
    </row>
    <row r="17" spans="2:20" ht="18" customHeight="1" x14ac:dyDescent="0.55000000000000004">
      <c r="B17" s="146" t="s">
        <v>434</v>
      </c>
      <c r="C17" s="362" t="s">
        <v>419</v>
      </c>
      <c r="D17" s="363"/>
      <c r="E17" s="363"/>
      <c r="F17" s="363"/>
      <c r="G17" s="363"/>
      <c r="H17" s="363"/>
      <c r="I17" s="363"/>
      <c r="J17" s="364"/>
      <c r="K17" s="146"/>
      <c r="L17" s="146" t="s">
        <v>46</v>
      </c>
      <c r="M17" s="43" t="s">
        <v>5</v>
      </c>
      <c r="N17" s="43" t="s">
        <v>6</v>
      </c>
      <c r="O17" s="43" t="s">
        <v>7</v>
      </c>
      <c r="P17" s="43" t="s">
        <v>8</v>
      </c>
      <c r="Q17" s="43" t="s">
        <v>9</v>
      </c>
      <c r="R17" s="43" t="s">
        <v>10</v>
      </c>
      <c r="S17" s="43" t="s">
        <v>11</v>
      </c>
      <c r="T17" s="39"/>
    </row>
    <row r="18" spans="2:20" ht="18" customHeight="1" x14ac:dyDescent="0.55000000000000004">
      <c r="B18" s="147"/>
      <c r="C18" s="365"/>
      <c r="D18" s="366"/>
      <c r="E18" s="366"/>
      <c r="F18" s="366"/>
      <c r="G18" s="366"/>
      <c r="H18" s="366"/>
      <c r="I18" s="366"/>
      <c r="J18" s="367"/>
      <c r="K18" s="147"/>
      <c r="L18" s="147"/>
      <c r="M18" s="2">
        <f>'B④予算元帳 '!$J54</f>
        <v>100</v>
      </c>
      <c r="N18" s="2">
        <f>'B④予算元帳 '!$J55</f>
        <v>110</v>
      </c>
      <c r="O18" s="2">
        <f>'B④予算元帳 '!$J56</f>
        <v>121</v>
      </c>
      <c r="P18" s="2">
        <f>'B④予算元帳 '!$J57</f>
        <v>133</v>
      </c>
      <c r="Q18" s="2">
        <f>'B④予算元帳 '!$J58</f>
        <v>146</v>
      </c>
      <c r="R18" s="2">
        <f>'B④予算元帳 '!$J59</f>
        <v>160</v>
      </c>
      <c r="S18" s="2">
        <f>SUM(M18:R18)</f>
        <v>770</v>
      </c>
      <c r="T18" s="33"/>
    </row>
    <row r="19" spans="2:20" ht="18" customHeight="1" x14ac:dyDescent="0.55000000000000004">
      <c r="B19" s="147"/>
      <c r="C19" s="365"/>
      <c r="D19" s="366"/>
      <c r="E19" s="366"/>
      <c r="F19" s="366"/>
      <c r="G19" s="366"/>
      <c r="H19" s="366"/>
      <c r="I19" s="366"/>
      <c r="J19" s="367"/>
      <c r="K19" s="147"/>
      <c r="L19" s="147"/>
      <c r="M19" s="43" t="s">
        <v>13</v>
      </c>
      <c r="N19" s="43" t="s">
        <v>14</v>
      </c>
      <c r="O19" s="43" t="s">
        <v>15</v>
      </c>
      <c r="P19" s="43" t="s">
        <v>16</v>
      </c>
      <c r="Q19" s="43" t="s">
        <v>17</v>
      </c>
      <c r="R19" s="43" t="s">
        <v>18</v>
      </c>
      <c r="S19" s="43" t="s">
        <v>19</v>
      </c>
      <c r="T19" s="43" t="s">
        <v>20</v>
      </c>
    </row>
    <row r="20" spans="2:20" ht="18" customHeight="1" thickBot="1" x14ac:dyDescent="0.6">
      <c r="B20" s="148"/>
      <c r="C20" s="368"/>
      <c r="D20" s="369"/>
      <c r="E20" s="369"/>
      <c r="F20" s="369"/>
      <c r="G20" s="369"/>
      <c r="H20" s="369"/>
      <c r="I20" s="369"/>
      <c r="J20" s="370"/>
      <c r="K20" s="148"/>
      <c r="L20" s="148"/>
      <c r="M20" s="2">
        <f>'B④予算元帳 '!$J$60</f>
        <v>176</v>
      </c>
      <c r="N20" s="2">
        <f>'B④予算元帳 '!$J$61</f>
        <v>193</v>
      </c>
      <c r="O20" s="2">
        <f>'B④予算元帳 '!$J$62</f>
        <v>212</v>
      </c>
      <c r="P20" s="2">
        <f>'B④予算元帳 '!$J$63</f>
        <v>233</v>
      </c>
      <c r="Q20" s="2">
        <f>'B④予算元帳 '!$J$64</f>
        <v>256</v>
      </c>
      <c r="R20" s="2">
        <f>'B④予算元帳 '!$J$65</f>
        <v>281</v>
      </c>
      <c r="S20" s="126"/>
      <c r="T20" s="126"/>
    </row>
    <row r="21" spans="2:20" ht="18" customHeight="1" x14ac:dyDescent="0.55000000000000004">
      <c r="B21" s="146" t="s">
        <v>435</v>
      </c>
      <c r="C21" s="362" t="s">
        <v>427</v>
      </c>
      <c r="D21" s="363"/>
      <c r="E21" s="363"/>
      <c r="F21" s="363"/>
      <c r="G21" s="363"/>
      <c r="H21" s="363"/>
      <c r="I21" s="363"/>
      <c r="J21" s="364"/>
      <c r="K21" s="146" t="s">
        <v>556</v>
      </c>
      <c r="L21" s="146" t="s">
        <v>22</v>
      </c>
      <c r="M21" s="43" t="s">
        <v>5</v>
      </c>
      <c r="N21" s="43" t="s">
        <v>6</v>
      </c>
      <c r="O21" s="43" t="s">
        <v>7</v>
      </c>
      <c r="P21" s="43" t="s">
        <v>8</v>
      </c>
      <c r="Q21" s="43" t="s">
        <v>9</v>
      </c>
      <c r="R21" s="43" t="s">
        <v>10</v>
      </c>
      <c r="S21" s="43" t="s">
        <v>11</v>
      </c>
      <c r="T21" s="39"/>
    </row>
    <row r="22" spans="2:20" ht="18" customHeight="1" x14ac:dyDescent="0.55000000000000004">
      <c r="B22" s="147"/>
      <c r="C22" s="365"/>
      <c r="D22" s="366"/>
      <c r="E22" s="366"/>
      <c r="F22" s="366"/>
      <c r="G22" s="366"/>
      <c r="H22" s="366"/>
      <c r="I22" s="366"/>
      <c r="J22" s="367"/>
      <c r="K22" s="147"/>
      <c r="L22" s="147"/>
      <c r="M22" s="48">
        <f>ROUND(M14/M18,0)</f>
        <v>95</v>
      </c>
      <c r="N22" s="48">
        <f t="shared" ref="N22:S22" si="0">ROUND(N14/N18,0)</f>
        <v>95</v>
      </c>
      <c r="O22" s="48">
        <f t="shared" si="0"/>
        <v>95</v>
      </c>
      <c r="P22" s="48">
        <f t="shared" si="0"/>
        <v>95</v>
      </c>
      <c r="Q22" s="48">
        <f t="shared" si="0"/>
        <v>95</v>
      </c>
      <c r="R22" s="48">
        <f t="shared" si="0"/>
        <v>95</v>
      </c>
      <c r="S22" s="48">
        <f t="shared" si="0"/>
        <v>95</v>
      </c>
      <c r="T22" s="33"/>
    </row>
    <row r="23" spans="2:20" ht="18" customHeight="1" x14ac:dyDescent="0.55000000000000004">
      <c r="B23" s="147"/>
      <c r="C23" s="365"/>
      <c r="D23" s="366"/>
      <c r="E23" s="366"/>
      <c r="F23" s="366"/>
      <c r="G23" s="366"/>
      <c r="H23" s="366"/>
      <c r="I23" s="366"/>
      <c r="J23" s="367"/>
      <c r="K23" s="147"/>
      <c r="L23" s="147"/>
      <c r="M23" s="43" t="s">
        <v>13</v>
      </c>
      <c r="N23" s="43" t="s">
        <v>14</v>
      </c>
      <c r="O23" s="43" t="s">
        <v>15</v>
      </c>
      <c r="P23" s="43" t="s">
        <v>16</v>
      </c>
      <c r="Q23" s="43" t="s">
        <v>17</v>
      </c>
      <c r="R23" s="43" t="s">
        <v>18</v>
      </c>
      <c r="S23" s="43" t="s">
        <v>19</v>
      </c>
      <c r="T23" s="43" t="s">
        <v>20</v>
      </c>
    </row>
    <row r="24" spans="2:20" ht="18" customHeight="1" x14ac:dyDescent="0.55000000000000004">
      <c r="B24" s="148"/>
      <c r="C24" s="368"/>
      <c r="D24" s="369"/>
      <c r="E24" s="369"/>
      <c r="F24" s="369"/>
      <c r="G24" s="369"/>
      <c r="H24" s="369"/>
      <c r="I24" s="369"/>
      <c r="J24" s="370"/>
      <c r="K24" s="148"/>
      <c r="L24" s="148"/>
      <c r="M24" s="48">
        <f t="shared" ref="M24:Q24" si="1">ROUND(M16/M20,0)</f>
        <v>95</v>
      </c>
      <c r="N24" s="48">
        <f t="shared" si="1"/>
        <v>95</v>
      </c>
      <c r="O24" s="48">
        <f t="shared" si="1"/>
        <v>95</v>
      </c>
      <c r="P24" s="48">
        <f t="shared" si="1"/>
        <v>95</v>
      </c>
      <c r="Q24" s="48">
        <f t="shared" si="1"/>
        <v>95</v>
      </c>
      <c r="R24" s="126"/>
      <c r="S24" s="126"/>
      <c r="T24" s="126"/>
    </row>
    <row r="25" spans="2:20" ht="18" customHeight="1" x14ac:dyDescent="0.55000000000000004"/>
    <row r="26" spans="2:20" ht="18" customHeight="1" x14ac:dyDescent="0.55000000000000004"/>
    <row r="27" spans="2:20" ht="22.5" x14ac:dyDescent="0.55000000000000004">
      <c r="B27" s="42" t="s">
        <v>436</v>
      </c>
      <c r="C27" s="371" t="s">
        <v>2</v>
      </c>
      <c r="D27" s="372"/>
      <c r="E27" s="372"/>
      <c r="F27" s="372"/>
      <c r="G27" s="372"/>
      <c r="H27" s="372"/>
      <c r="I27" s="372"/>
      <c r="J27" s="373"/>
      <c r="K27" s="42" t="s">
        <v>3</v>
      </c>
      <c r="L27" s="42" t="s">
        <v>4</v>
      </c>
      <c r="M27" s="43" t="s">
        <v>5</v>
      </c>
      <c r="N27" s="43" t="s">
        <v>6</v>
      </c>
      <c r="O27" s="43" t="s">
        <v>7</v>
      </c>
      <c r="P27" s="43" t="s">
        <v>8</v>
      </c>
      <c r="Q27" s="43" t="s">
        <v>9</v>
      </c>
      <c r="R27" s="43" t="s">
        <v>10</v>
      </c>
      <c r="S27" s="43" t="s">
        <v>11</v>
      </c>
      <c r="T27" s="73"/>
    </row>
    <row r="28" spans="2:20" ht="22.5" x14ac:dyDescent="0.55000000000000004">
      <c r="B28" s="361" t="s">
        <v>428</v>
      </c>
      <c r="C28" s="352" t="s">
        <v>27</v>
      </c>
      <c r="D28" s="353"/>
      <c r="E28" s="353"/>
      <c r="F28" s="353"/>
      <c r="G28" s="353"/>
      <c r="H28" s="353"/>
      <c r="I28" s="353"/>
      <c r="J28" s="354"/>
      <c r="K28" s="361" t="s">
        <v>21</v>
      </c>
      <c r="L28" s="361" t="s">
        <v>22</v>
      </c>
      <c r="M28" s="111">
        <f>M14</f>
        <v>9500</v>
      </c>
      <c r="N28" s="111">
        <f t="shared" ref="N28:R30" si="2">N14</f>
        <v>10450</v>
      </c>
      <c r="O28" s="111">
        <f t="shared" si="2"/>
        <v>11495</v>
      </c>
      <c r="P28" s="111">
        <f t="shared" si="2"/>
        <v>12635</v>
      </c>
      <c r="Q28" s="111">
        <f t="shared" si="2"/>
        <v>13870</v>
      </c>
      <c r="R28" s="111">
        <f t="shared" si="2"/>
        <v>15200</v>
      </c>
      <c r="S28" s="111">
        <f>SUM(M28:R28)</f>
        <v>73150</v>
      </c>
      <c r="T28" s="73"/>
    </row>
    <row r="29" spans="2:20" ht="22.5" x14ac:dyDescent="0.55000000000000004">
      <c r="B29" s="361"/>
      <c r="C29" s="355"/>
      <c r="D29" s="356"/>
      <c r="E29" s="356"/>
      <c r="F29" s="356"/>
      <c r="G29" s="356"/>
      <c r="H29" s="356"/>
      <c r="I29" s="356"/>
      <c r="J29" s="357"/>
      <c r="K29" s="361"/>
      <c r="L29" s="361"/>
      <c r="M29" s="43" t="s">
        <v>13</v>
      </c>
      <c r="N29" s="43" t="s">
        <v>14</v>
      </c>
      <c r="O29" s="43" t="s">
        <v>15</v>
      </c>
      <c r="P29" s="43" t="s">
        <v>16</v>
      </c>
      <c r="Q29" s="43" t="s">
        <v>17</v>
      </c>
      <c r="R29" s="43" t="s">
        <v>18</v>
      </c>
      <c r="S29" s="43" t="s">
        <v>19</v>
      </c>
      <c r="T29" s="43" t="s">
        <v>20</v>
      </c>
    </row>
    <row r="30" spans="2:20" ht="22.5" x14ac:dyDescent="0.55000000000000004">
      <c r="B30" s="361"/>
      <c r="C30" s="358"/>
      <c r="D30" s="359"/>
      <c r="E30" s="359"/>
      <c r="F30" s="359"/>
      <c r="G30" s="359"/>
      <c r="H30" s="359"/>
      <c r="I30" s="359"/>
      <c r="J30" s="360"/>
      <c r="K30" s="361"/>
      <c r="L30" s="361"/>
      <c r="M30" s="111">
        <f>M16</f>
        <v>16720</v>
      </c>
      <c r="N30" s="111">
        <f t="shared" si="2"/>
        <v>18335</v>
      </c>
      <c r="O30" s="111">
        <f t="shared" si="2"/>
        <v>20140</v>
      </c>
      <c r="P30" s="111">
        <f t="shared" si="2"/>
        <v>22135</v>
      </c>
      <c r="Q30" s="111">
        <f t="shared" si="2"/>
        <v>24320</v>
      </c>
      <c r="R30" s="128"/>
      <c r="S30" s="128"/>
      <c r="T30" s="126"/>
    </row>
    <row r="32" spans="2:20" ht="22.5" x14ac:dyDescent="0.55000000000000004">
      <c r="B32" s="42" t="s">
        <v>436</v>
      </c>
      <c r="C32" s="371" t="s">
        <v>2</v>
      </c>
      <c r="D32" s="372"/>
      <c r="E32" s="372"/>
      <c r="F32" s="372"/>
      <c r="G32" s="372"/>
      <c r="H32" s="372"/>
      <c r="I32" s="372"/>
      <c r="J32" s="373"/>
      <c r="K32" s="42" t="s">
        <v>3</v>
      </c>
      <c r="L32" s="42" t="s">
        <v>4</v>
      </c>
      <c r="M32" s="43" t="s">
        <v>5</v>
      </c>
      <c r="N32" s="43" t="s">
        <v>6</v>
      </c>
      <c r="O32" s="43" t="s">
        <v>7</v>
      </c>
      <c r="P32" s="43" t="s">
        <v>8</v>
      </c>
      <c r="Q32" s="43" t="s">
        <v>9</v>
      </c>
      <c r="R32" s="43" t="s">
        <v>10</v>
      </c>
      <c r="S32" s="43" t="s">
        <v>11</v>
      </c>
      <c r="T32" s="73"/>
    </row>
    <row r="33" spans="2:20" ht="22.5" x14ac:dyDescent="0.55000000000000004">
      <c r="B33" s="361" t="s">
        <v>428</v>
      </c>
      <c r="C33" s="352" t="s">
        <v>429</v>
      </c>
      <c r="D33" s="353"/>
      <c r="E33" s="353"/>
      <c r="F33" s="353"/>
      <c r="G33" s="353"/>
      <c r="H33" s="353"/>
      <c r="I33" s="353"/>
      <c r="J33" s="354"/>
      <c r="K33" s="361" t="s">
        <v>21</v>
      </c>
      <c r="L33" s="361" t="s">
        <v>22</v>
      </c>
      <c r="M33" s="111">
        <f>M28</f>
        <v>9500</v>
      </c>
      <c r="N33" s="111">
        <f t="shared" ref="N33:R35" si="3">N28</f>
        <v>10450</v>
      </c>
      <c r="O33" s="111">
        <f t="shared" si="3"/>
        <v>11495</v>
      </c>
      <c r="P33" s="111">
        <f t="shared" si="3"/>
        <v>12635</v>
      </c>
      <c r="Q33" s="111">
        <f t="shared" si="3"/>
        <v>13870</v>
      </c>
      <c r="R33" s="111">
        <f t="shared" si="3"/>
        <v>15200</v>
      </c>
      <c r="S33" s="111">
        <f>SUM(M33:R33)</f>
        <v>73150</v>
      </c>
      <c r="T33" s="73"/>
    </row>
    <row r="34" spans="2:20" ht="22.5" x14ac:dyDescent="0.55000000000000004">
      <c r="B34" s="361"/>
      <c r="C34" s="355"/>
      <c r="D34" s="356"/>
      <c r="E34" s="356"/>
      <c r="F34" s="356"/>
      <c r="G34" s="356"/>
      <c r="H34" s="356"/>
      <c r="I34" s="356"/>
      <c r="J34" s="357"/>
      <c r="K34" s="361"/>
      <c r="L34" s="361"/>
      <c r="M34" s="43" t="s">
        <v>13</v>
      </c>
      <c r="N34" s="43" t="s">
        <v>14</v>
      </c>
      <c r="O34" s="43" t="s">
        <v>15</v>
      </c>
      <c r="P34" s="43" t="s">
        <v>16</v>
      </c>
      <c r="Q34" s="43" t="s">
        <v>17</v>
      </c>
      <c r="R34" s="43" t="s">
        <v>18</v>
      </c>
      <c r="S34" s="43" t="s">
        <v>19</v>
      </c>
      <c r="T34" s="43" t="s">
        <v>20</v>
      </c>
    </row>
    <row r="35" spans="2:20" ht="22.5" x14ac:dyDescent="0.55000000000000004">
      <c r="B35" s="361"/>
      <c r="C35" s="358"/>
      <c r="D35" s="359"/>
      <c r="E35" s="359"/>
      <c r="F35" s="359"/>
      <c r="G35" s="359"/>
      <c r="H35" s="359"/>
      <c r="I35" s="359"/>
      <c r="J35" s="360"/>
      <c r="K35" s="361"/>
      <c r="L35" s="361"/>
      <c r="M35" s="111">
        <f>M30</f>
        <v>16720</v>
      </c>
      <c r="N35" s="111">
        <f t="shared" si="3"/>
        <v>18335</v>
      </c>
      <c r="O35" s="111">
        <f t="shared" si="3"/>
        <v>20140</v>
      </c>
      <c r="P35" s="111">
        <f t="shared" si="3"/>
        <v>22135</v>
      </c>
      <c r="Q35" s="111">
        <f t="shared" si="3"/>
        <v>24320</v>
      </c>
      <c r="R35" s="128"/>
      <c r="S35" s="128"/>
      <c r="T35" s="126"/>
    </row>
    <row r="38" spans="2:20" ht="22.5" x14ac:dyDescent="0.55000000000000004">
      <c r="B38" s="374" t="s">
        <v>24</v>
      </c>
      <c r="C38" s="374"/>
    </row>
    <row r="39" spans="2:20" ht="22.5" x14ac:dyDescent="0.55000000000000004">
      <c r="B39" s="179" t="s">
        <v>430</v>
      </c>
      <c r="C39" s="179"/>
      <c r="D39" s="179"/>
      <c r="E39" s="179"/>
      <c r="F39" s="179"/>
      <c r="G39" s="179"/>
      <c r="H39" s="179"/>
      <c r="I39" s="179"/>
      <c r="J39" s="179"/>
      <c r="K39" s="179"/>
      <c r="L39" s="179"/>
      <c r="M39" s="179"/>
      <c r="N39" s="179"/>
      <c r="O39" s="179"/>
      <c r="P39" s="179"/>
      <c r="Q39" s="179"/>
      <c r="R39" s="179"/>
      <c r="S39" s="179"/>
      <c r="T39" s="179"/>
    </row>
    <row r="40" spans="2:20" ht="22.5" x14ac:dyDescent="0.55000000000000004">
      <c r="B40" s="179" t="s">
        <v>431</v>
      </c>
      <c r="C40" s="179"/>
      <c r="D40" s="179"/>
      <c r="E40" s="179"/>
      <c r="F40" s="179"/>
      <c r="G40" s="179"/>
      <c r="H40" s="179"/>
      <c r="I40" s="179"/>
      <c r="J40" s="179"/>
      <c r="K40" s="179"/>
      <c r="L40" s="179"/>
      <c r="M40" s="179"/>
      <c r="N40" s="179"/>
      <c r="O40" s="179"/>
      <c r="P40" s="179"/>
      <c r="Q40" s="179"/>
      <c r="R40" s="179"/>
      <c r="S40" s="179"/>
      <c r="T40" s="179"/>
    </row>
    <row r="41" spans="2:20" ht="22.5" x14ac:dyDescent="0.55000000000000004">
      <c r="B41" s="179" t="s">
        <v>432</v>
      </c>
      <c r="C41" s="179"/>
      <c r="D41" s="179"/>
      <c r="E41" s="179"/>
      <c r="F41" s="179"/>
      <c r="G41" s="179"/>
      <c r="H41" s="179"/>
      <c r="I41" s="179"/>
      <c r="J41" s="179"/>
      <c r="K41" s="179"/>
      <c r="L41" s="179"/>
      <c r="M41" s="179"/>
      <c r="N41" s="179"/>
      <c r="O41" s="179"/>
      <c r="P41" s="179"/>
      <c r="Q41" s="179"/>
      <c r="R41" s="179"/>
      <c r="S41" s="179"/>
      <c r="T41" s="179"/>
    </row>
    <row r="43" spans="2:20" ht="18" thickBot="1" x14ac:dyDescent="0.6"/>
    <row r="44" spans="2:20" ht="29" thickBot="1" x14ac:dyDescent="0.6">
      <c r="B44" s="180" t="s">
        <v>463</v>
      </c>
      <c r="C44" s="153"/>
      <c r="D44" s="153"/>
      <c r="E44" s="153"/>
      <c r="F44" s="153"/>
      <c r="G44" s="153"/>
      <c r="H44" s="153"/>
      <c r="I44" s="153"/>
      <c r="J44" s="153"/>
      <c r="K44" s="153"/>
      <c r="L44" s="153"/>
      <c r="M44" s="153"/>
      <c r="N44" s="153"/>
      <c r="O44" s="153"/>
      <c r="P44" s="153"/>
      <c r="Q44" s="153"/>
      <c r="R44" s="153"/>
      <c r="S44" s="153"/>
      <c r="T44" s="181"/>
    </row>
    <row r="45" spans="2:20" ht="22.5" x14ac:dyDescent="0.55000000000000004">
      <c r="B45" s="107" t="s">
        <v>462</v>
      </c>
      <c r="C45" s="155" t="s">
        <v>2</v>
      </c>
      <c r="D45" s="156"/>
      <c r="E45" s="156"/>
      <c r="F45" s="156"/>
      <c r="G45" s="156"/>
      <c r="H45" s="156"/>
      <c r="I45" s="156"/>
      <c r="J45" s="157"/>
      <c r="K45" s="107" t="s">
        <v>3</v>
      </c>
      <c r="L45" s="107" t="s">
        <v>4</v>
      </c>
      <c r="M45" s="103" t="s">
        <v>5</v>
      </c>
      <c r="N45" s="103" t="s">
        <v>6</v>
      </c>
      <c r="O45" s="103" t="s">
        <v>7</v>
      </c>
      <c r="P45" s="103" t="s">
        <v>8</v>
      </c>
      <c r="Q45" s="103" t="s">
        <v>9</v>
      </c>
      <c r="R45" s="103" t="s">
        <v>10</v>
      </c>
      <c r="S45" s="103" t="s">
        <v>11</v>
      </c>
      <c r="T45" s="73"/>
    </row>
    <row r="46" spans="2:20" ht="22.5" x14ac:dyDescent="0.55000000000000004">
      <c r="B46" s="361" t="s">
        <v>472</v>
      </c>
      <c r="C46" s="352" t="s">
        <v>225</v>
      </c>
      <c r="D46" s="353"/>
      <c r="E46" s="353"/>
      <c r="F46" s="353"/>
      <c r="G46" s="353"/>
      <c r="H46" s="353"/>
      <c r="I46" s="353"/>
      <c r="J46" s="354"/>
      <c r="K46" s="361" t="s">
        <v>21</v>
      </c>
      <c r="L46" s="361" t="s">
        <v>22</v>
      </c>
      <c r="M46" s="2">
        <f>'B④予算元帳 '!$O195</f>
        <v>10900</v>
      </c>
      <c r="N46" s="2">
        <f>'B④予算元帳 '!$O197</f>
        <v>20450</v>
      </c>
      <c r="O46" s="2">
        <f>'B④予算元帳 '!$O198</f>
        <v>31945</v>
      </c>
      <c r="P46" s="2">
        <f>'B④予算元帳 '!$O199</f>
        <v>44590</v>
      </c>
      <c r="Q46" s="2">
        <f>'B④予算元帳 '!$O200</f>
        <v>58489</v>
      </c>
      <c r="R46" s="2">
        <f>'B④予算元帳 '!$O201</f>
        <v>73746</v>
      </c>
      <c r="S46" s="2"/>
      <c r="T46" s="73"/>
    </row>
    <row r="47" spans="2:20" ht="22.5" x14ac:dyDescent="0.55000000000000004">
      <c r="B47" s="361"/>
      <c r="C47" s="355"/>
      <c r="D47" s="356"/>
      <c r="E47" s="356"/>
      <c r="F47" s="356"/>
      <c r="G47" s="356"/>
      <c r="H47" s="356"/>
      <c r="I47" s="356"/>
      <c r="J47" s="357"/>
      <c r="K47" s="361"/>
      <c r="L47" s="361"/>
      <c r="M47" s="43" t="s">
        <v>13</v>
      </c>
      <c r="N47" s="43" t="s">
        <v>14</v>
      </c>
      <c r="O47" s="43" t="s">
        <v>15</v>
      </c>
      <c r="P47" s="43" t="s">
        <v>16</v>
      </c>
      <c r="Q47" s="43" t="s">
        <v>17</v>
      </c>
      <c r="R47" s="43" t="s">
        <v>18</v>
      </c>
      <c r="S47" s="43" t="s">
        <v>19</v>
      </c>
      <c r="T47" s="43" t="s">
        <v>20</v>
      </c>
    </row>
    <row r="48" spans="2:20" ht="22.5" x14ac:dyDescent="0.55000000000000004">
      <c r="B48" s="361"/>
      <c r="C48" s="358"/>
      <c r="D48" s="359"/>
      <c r="E48" s="359"/>
      <c r="F48" s="359"/>
      <c r="G48" s="359"/>
      <c r="H48" s="359"/>
      <c r="I48" s="359"/>
      <c r="J48" s="360"/>
      <c r="K48" s="361"/>
      <c r="L48" s="361"/>
      <c r="M48" s="2">
        <f>'B④予算元帳 '!$O$202</f>
        <v>90466</v>
      </c>
      <c r="N48" s="2">
        <f>'B④予算元帳 '!$O$203</f>
        <v>108858</v>
      </c>
      <c r="O48" s="2">
        <f>'B④予算元帳 '!$O$204</f>
        <v>129027</v>
      </c>
      <c r="P48" s="2">
        <f>'B④予算元帳 '!$O$205</f>
        <v>151181</v>
      </c>
      <c r="Q48" s="2">
        <f>'B④予算元帳 '!$O$206</f>
        <v>175530</v>
      </c>
      <c r="R48" s="126"/>
      <c r="S48" s="2"/>
      <c r="T48" s="2"/>
    </row>
    <row r="49" spans="2:20" x14ac:dyDescent="0.55000000000000004">
      <c r="B49" s="74"/>
    </row>
    <row r="50" spans="2:20" ht="22.5" x14ac:dyDescent="0.55000000000000004">
      <c r="B50" s="42" t="s">
        <v>436</v>
      </c>
      <c r="C50" s="371" t="s">
        <v>2</v>
      </c>
      <c r="D50" s="372"/>
      <c r="E50" s="372"/>
      <c r="F50" s="372"/>
      <c r="G50" s="372"/>
      <c r="H50" s="372"/>
      <c r="I50" s="372"/>
      <c r="J50" s="373"/>
      <c r="K50" s="42" t="s">
        <v>3</v>
      </c>
      <c r="L50" s="42" t="s">
        <v>4</v>
      </c>
      <c r="M50" s="43" t="s">
        <v>5</v>
      </c>
      <c r="N50" s="43" t="s">
        <v>6</v>
      </c>
      <c r="O50" s="43" t="s">
        <v>7</v>
      </c>
      <c r="P50" s="43" t="s">
        <v>8</v>
      </c>
      <c r="Q50" s="43" t="s">
        <v>9</v>
      </c>
      <c r="R50" s="43" t="s">
        <v>10</v>
      </c>
      <c r="S50" s="43" t="s">
        <v>11</v>
      </c>
      <c r="T50" s="73"/>
    </row>
    <row r="51" spans="2:20" ht="22.5" x14ac:dyDescent="0.55000000000000004">
      <c r="B51" s="361" t="s">
        <v>428</v>
      </c>
      <c r="C51" s="352" t="s">
        <v>105</v>
      </c>
      <c r="D51" s="353"/>
      <c r="E51" s="353"/>
      <c r="F51" s="353"/>
      <c r="G51" s="353"/>
      <c r="H51" s="353"/>
      <c r="I51" s="353"/>
      <c r="J51" s="354"/>
      <c r="K51" s="361" t="s">
        <v>21</v>
      </c>
      <c r="L51" s="361" t="s">
        <v>22</v>
      </c>
      <c r="M51" s="2">
        <f>'B④予算元帳 '!$O$159</f>
        <v>10450</v>
      </c>
      <c r="N51" s="2">
        <f>'B④予算元帳 '!$O$161</f>
        <v>11495</v>
      </c>
      <c r="O51" s="2">
        <f>'B④予算元帳 '!$O$163</f>
        <v>12645</v>
      </c>
      <c r="P51" s="2">
        <f>'B④予算元帳 '!$O$165</f>
        <v>13899</v>
      </c>
      <c r="Q51" s="2">
        <f>'B④予算元帳 '!$O$167</f>
        <v>15257</v>
      </c>
      <c r="R51" s="2">
        <f>'B④予算元帳 '!$O$169</f>
        <v>16720</v>
      </c>
      <c r="S51" s="2"/>
      <c r="T51" s="73"/>
    </row>
    <row r="52" spans="2:20" ht="22.5" x14ac:dyDescent="0.55000000000000004">
      <c r="B52" s="361"/>
      <c r="C52" s="355"/>
      <c r="D52" s="356"/>
      <c r="E52" s="356"/>
      <c r="F52" s="356"/>
      <c r="G52" s="356"/>
      <c r="H52" s="356"/>
      <c r="I52" s="356"/>
      <c r="J52" s="357"/>
      <c r="K52" s="361"/>
      <c r="L52" s="361"/>
      <c r="M52" s="43" t="s">
        <v>13</v>
      </c>
      <c r="N52" s="43" t="s">
        <v>14</v>
      </c>
      <c r="O52" s="43" t="s">
        <v>15</v>
      </c>
      <c r="P52" s="43" t="s">
        <v>16</v>
      </c>
      <c r="Q52" s="43" t="s">
        <v>17</v>
      </c>
      <c r="R52" s="43" t="s">
        <v>18</v>
      </c>
      <c r="S52" s="43" t="s">
        <v>19</v>
      </c>
      <c r="T52" s="43" t="s">
        <v>20</v>
      </c>
    </row>
    <row r="53" spans="2:20" ht="22.5" x14ac:dyDescent="0.55000000000000004">
      <c r="B53" s="361"/>
      <c r="C53" s="358"/>
      <c r="D53" s="359"/>
      <c r="E53" s="359"/>
      <c r="F53" s="359"/>
      <c r="G53" s="359"/>
      <c r="H53" s="359"/>
      <c r="I53" s="359"/>
      <c r="J53" s="360"/>
      <c r="K53" s="361"/>
      <c r="L53" s="361"/>
      <c r="M53" s="2">
        <f>'B④予算元帳 '!$O$171</f>
        <v>18392</v>
      </c>
      <c r="N53" s="2">
        <f>'B④予算元帳 '!$O$173</f>
        <v>20169</v>
      </c>
      <c r="O53" s="2">
        <f>'B④予算元帳 '!$O$175</f>
        <v>22154</v>
      </c>
      <c r="P53" s="2">
        <f>'B④予算元帳 '!$O$177</f>
        <v>24349</v>
      </c>
      <c r="Q53" s="2">
        <f>'B④予算元帳 '!$O$179</f>
        <v>26752</v>
      </c>
      <c r="R53" s="126"/>
      <c r="S53" s="2"/>
      <c r="T53" s="2"/>
    </row>
    <row r="54" spans="2:20" x14ac:dyDescent="0.55000000000000004">
      <c r="B54" s="74"/>
    </row>
    <row r="55" spans="2:20" ht="22.5" x14ac:dyDescent="0.55000000000000004">
      <c r="B55" s="42" t="s">
        <v>462</v>
      </c>
      <c r="C55" s="371" t="s">
        <v>2</v>
      </c>
      <c r="D55" s="372"/>
      <c r="E55" s="372"/>
      <c r="F55" s="372"/>
      <c r="G55" s="372"/>
      <c r="H55" s="372"/>
      <c r="I55" s="372"/>
      <c r="J55" s="373"/>
      <c r="K55" s="42" t="s">
        <v>3</v>
      </c>
      <c r="L55" s="42" t="s">
        <v>4</v>
      </c>
      <c r="M55" s="43" t="s">
        <v>5</v>
      </c>
      <c r="N55" s="43" t="s">
        <v>6</v>
      </c>
      <c r="O55" s="43" t="s">
        <v>7</v>
      </c>
      <c r="P55" s="43" t="s">
        <v>8</v>
      </c>
      <c r="Q55" s="43" t="s">
        <v>9</v>
      </c>
      <c r="R55" s="43" t="s">
        <v>10</v>
      </c>
      <c r="S55" s="43" t="s">
        <v>11</v>
      </c>
      <c r="T55" s="73"/>
    </row>
    <row r="56" spans="2:20" ht="22.5" x14ac:dyDescent="0.55000000000000004">
      <c r="B56" s="361" t="s">
        <v>428</v>
      </c>
      <c r="C56" s="352" t="s">
        <v>289</v>
      </c>
      <c r="D56" s="353"/>
      <c r="E56" s="353"/>
      <c r="F56" s="353"/>
      <c r="G56" s="353"/>
      <c r="H56" s="353"/>
      <c r="I56" s="353"/>
      <c r="J56" s="354"/>
      <c r="K56" s="361" t="s">
        <v>21</v>
      </c>
      <c r="L56" s="361" t="s">
        <v>22</v>
      </c>
      <c r="M56" s="112">
        <f>M46+M51</f>
        <v>21350</v>
      </c>
      <c r="N56" s="112">
        <f t="shared" ref="N56:R58" si="4">N46+N51</f>
        <v>31945</v>
      </c>
      <c r="O56" s="112">
        <f t="shared" si="4"/>
        <v>44590</v>
      </c>
      <c r="P56" s="112">
        <f t="shared" si="4"/>
        <v>58489</v>
      </c>
      <c r="Q56" s="112">
        <f t="shared" si="4"/>
        <v>73746</v>
      </c>
      <c r="R56" s="112">
        <f t="shared" si="4"/>
        <v>90466</v>
      </c>
      <c r="S56" s="2"/>
      <c r="T56" s="73"/>
    </row>
    <row r="57" spans="2:20" ht="22.5" x14ac:dyDescent="0.55000000000000004">
      <c r="B57" s="361"/>
      <c r="C57" s="355"/>
      <c r="D57" s="356"/>
      <c r="E57" s="356"/>
      <c r="F57" s="356"/>
      <c r="G57" s="356"/>
      <c r="H57" s="356"/>
      <c r="I57" s="356"/>
      <c r="J57" s="357"/>
      <c r="K57" s="361"/>
      <c r="L57" s="361"/>
      <c r="M57" s="43" t="s">
        <v>13</v>
      </c>
      <c r="N57" s="43" t="s">
        <v>14</v>
      </c>
      <c r="O57" s="43" t="s">
        <v>15</v>
      </c>
      <c r="P57" s="43" t="s">
        <v>16</v>
      </c>
      <c r="Q57" s="43" t="s">
        <v>17</v>
      </c>
      <c r="R57" s="43" t="s">
        <v>18</v>
      </c>
      <c r="S57" s="43" t="s">
        <v>19</v>
      </c>
      <c r="T57" s="43" t="s">
        <v>20</v>
      </c>
    </row>
    <row r="58" spans="2:20" ht="22.5" x14ac:dyDescent="0.55000000000000004">
      <c r="B58" s="361"/>
      <c r="C58" s="358"/>
      <c r="D58" s="359"/>
      <c r="E58" s="359"/>
      <c r="F58" s="359"/>
      <c r="G58" s="359"/>
      <c r="H58" s="359"/>
      <c r="I58" s="359"/>
      <c r="J58" s="360"/>
      <c r="K58" s="361"/>
      <c r="L58" s="361"/>
      <c r="M58" s="112">
        <f>M48+M53</f>
        <v>108858</v>
      </c>
      <c r="N58" s="112">
        <f t="shared" si="4"/>
        <v>129027</v>
      </c>
      <c r="O58" s="112">
        <f t="shared" si="4"/>
        <v>151181</v>
      </c>
      <c r="P58" s="112">
        <f t="shared" si="4"/>
        <v>175530</v>
      </c>
      <c r="Q58" s="112">
        <f t="shared" si="4"/>
        <v>202282</v>
      </c>
      <c r="R58" s="126"/>
      <c r="S58" s="2"/>
      <c r="T58" s="2"/>
    </row>
    <row r="59" spans="2:20" x14ac:dyDescent="0.55000000000000004">
      <c r="B59" s="74"/>
    </row>
    <row r="60" spans="2:20" ht="22.5" x14ac:dyDescent="0.55000000000000004">
      <c r="B60" s="42" t="s">
        <v>473</v>
      </c>
      <c r="C60" s="371" t="s">
        <v>2</v>
      </c>
      <c r="D60" s="372"/>
      <c r="E60" s="372"/>
      <c r="F60" s="372"/>
      <c r="G60" s="372"/>
      <c r="H60" s="372"/>
      <c r="I60" s="372"/>
      <c r="J60" s="373"/>
      <c r="K60" s="42" t="s">
        <v>3</v>
      </c>
      <c r="L60" s="42" t="s">
        <v>4</v>
      </c>
      <c r="M60" s="43" t="s">
        <v>5</v>
      </c>
      <c r="N60" s="43" t="s">
        <v>6</v>
      </c>
      <c r="O60" s="43" t="s">
        <v>7</v>
      </c>
      <c r="P60" s="43" t="s">
        <v>8</v>
      </c>
      <c r="Q60" s="43" t="s">
        <v>9</v>
      </c>
      <c r="R60" s="43" t="s">
        <v>10</v>
      </c>
      <c r="S60" s="43" t="s">
        <v>11</v>
      </c>
      <c r="T60" s="73"/>
    </row>
    <row r="61" spans="2:20" ht="22.5" x14ac:dyDescent="0.55000000000000004">
      <c r="B61" s="361" t="s">
        <v>428</v>
      </c>
      <c r="C61" s="352" t="s">
        <v>109</v>
      </c>
      <c r="D61" s="353"/>
      <c r="E61" s="353"/>
      <c r="F61" s="353"/>
      <c r="G61" s="353"/>
      <c r="H61" s="353"/>
      <c r="I61" s="353"/>
      <c r="J61" s="354"/>
      <c r="K61" s="361" t="s">
        <v>21</v>
      </c>
      <c r="L61" s="361" t="s">
        <v>22</v>
      </c>
      <c r="M61" s="2">
        <f>'B④予算元帳 '!$O$133</f>
        <v>1850</v>
      </c>
      <c r="N61" s="2">
        <f>'B④予算元帳 '!$O$135</f>
        <v>1995</v>
      </c>
      <c r="O61" s="2">
        <f>'B④予算元帳 '!$O$136</f>
        <v>3145</v>
      </c>
      <c r="P61" s="2">
        <f>'B④予算元帳 '!$O$137</f>
        <v>4409</v>
      </c>
      <c r="Q61" s="2">
        <f>'B④予算元帳 '!$O$138</f>
        <v>5796</v>
      </c>
      <c r="R61" s="2">
        <f>'B④予算元帳 '!$O$139</f>
        <v>7316</v>
      </c>
      <c r="S61" s="2"/>
      <c r="T61" s="73"/>
    </row>
    <row r="62" spans="2:20" ht="22.5" x14ac:dyDescent="0.55000000000000004">
      <c r="B62" s="361"/>
      <c r="C62" s="355"/>
      <c r="D62" s="356"/>
      <c r="E62" s="356"/>
      <c r="F62" s="356"/>
      <c r="G62" s="356"/>
      <c r="H62" s="356"/>
      <c r="I62" s="356"/>
      <c r="J62" s="357"/>
      <c r="K62" s="361"/>
      <c r="L62" s="361"/>
      <c r="M62" s="43" t="s">
        <v>13</v>
      </c>
      <c r="N62" s="43" t="s">
        <v>14</v>
      </c>
      <c r="O62" s="43" t="s">
        <v>15</v>
      </c>
      <c r="P62" s="43" t="s">
        <v>16</v>
      </c>
      <c r="Q62" s="43" t="s">
        <v>17</v>
      </c>
      <c r="R62" s="43" t="s">
        <v>18</v>
      </c>
      <c r="S62" s="43" t="s">
        <v>19</v>
      </c>
      <c r="T62" s="43" t="s">
        <v>20</v>
      </c>
    </row>
    <row r="63" spans="2:20" ht="22.5" x14ac:dyDescent="0.55000000000000004">
      <c r="B63" s="361"/>
      <c r="C63" s="358"/>
      <c r="D63" s="359"/>
      <c r="E63" s="359"/>
      <c r="F63" s="359"/>
      <c r="G63" s="359"/>
      <c r="H63" s="359"/>
      <c r="I63" s="359"/>
      <c r="J63" s="360"/>
      <c r="K63" s="361"/>
      <c r="L63" s="361"/>
      <c r="M63" s="2">
        <f>'B④予算元帳 '!$O$140</f>
        <v>8988</v>
      </c>
      <c r="N63" s="2">
        <f>'B④予算元帳 '!$O$141</f>
        <v>10822</v>
      </c>
      <c r="O63" s="2">
        <f>'B④予算元帳 '!$O$142</f>
        <v>12836</v>
      </c>
      <c r="P63" s="2">
        <f>'B④予算元帳 '!$O$143</f>
        <v>15050</v>
      </c>
      <c r="Q63" s="2">
        <f>'B④予算元帳 '!$O$144</f>
        <v>17482</v>
      </c>
      <c r="R63" s="126"/>
      <c r="S63" s="2"/>
      <c r="T63" s="2"/>
    </row>
    <row r="64" spans="2:20" x14ac:dyDescent="0.55000000000000004">
      <c r="B64" s="74"/>
    </row>
    <row r="65" spans="2:20" ht="22.5" x14ac:dyDescent="0.55000000000000004">
      <c r="B65" s="42" t="s">
        <v>462</v>
      </c>
      <c r="C65" s="371" t="s">
        <v>2</v>
      </c>
      <c r="D65" s="372"/>
      <c r="E65" s="372"/>
      <c r="F65" s="372"/>
      <c r="G65" s="372"/>
      <c r="H65" s="372"/>
      <c r="I65" s="372"/>
      <c r="J65" s="373"/>
      <c r="K65" s="42" t="s">
        <v>3</v>
      </c>
      <c r="L65" s="42" t="s">
        <v>4</v>
      </c>
      <c r="M65" s="43" t="s">
        <v>5</v>
      </c>
      <c r="N65" s="43" t="s">
        <v>6</v>
      </c>
      <c r="O65" s="43" t="s">
        <v>7</v>
      </c>
      <c r="P65" s="43" t="s">
        <v>8</v>
      </c>
      <c r="Q65" s="43" t="s">
        <v>9</v>
      </c>
      <c r="R65" s="43" t="s">
        <v>10</v>
      </c>
      <c r="S65" s="43" t="s">
        <v>11</v>
      </c>
      <c r="T65" s="73"/>
    </row>
    <row r="66" spans="2:20" ht="22.5" x14ac:dyDescent="0.55000000000000004">
      <c r="B66" s="361" t="s">
        <v>428</v>
      </c>
      <c r="C66" s="352" t="s">
        <v>110</v>
      </c>
      <c r="D66" s="353"/>
      <c r="E66" s="353"/>
      <c r="F66" s="353"/>
      <c r="G66" s="353"/>
      <c r="H66" s="353"/>
      <c r="I66" s="353"/>
      <c r="J66" s="354"/>
      <c r="K66" s="361" t="s">
        <v>21</v>
      </c>
      <c r="L66" s="361" t="s">
        <v>22</v>
      </c>
      <c r="M66" s="112">
        <f>M61</f>
        <v>1850</v>
      </c>
      <c r="N66" s="112">
        <f t="shared" ref="N66:R68" si="5">N61</f>
        <v>1995</v>
      </c>
      <c r="O66" s="112">
        <f t="shared" si="5"/>
        <v>3145</v>
      </c>
      <c r="P66" s="112">
        <f t="shared" si="5"/>
        <v>4409</v>
      </c>
      <c r="Q66" s="112">
        <f t="shared" si="5"/>
        <v>5796</v>
      </c>
      <c r="R66" s="112">
        <f t="shared" si="5"/>
        <v>7316</v>
      </c>
      <c r="S66" s="2"/>
      <c r="T66" s="73"/>
    </row>
    <row r="67" spans="2:20" ht="22.5" x14ac:dyDescent="0.55000000000000004">
      <c r="B67" s="361"/>
      <c r="C67" s="355"/>
      <c r="D67" s="356"/>
      <c r="E67" s="356"/>
      <c r="F67" s="356"/>
      <c r="G67" s="356"/>
      <c r="H67" s="356"/>
      <c r="I67" s="356"/>
      <c r="J67" s="357"/>
      <c r="K67" s="361"/>
      <c r="L67" s="361"/>
      <c r="M67" s="43" t="s">
        <v>13</v>
      </c>
      <c r="N67" s="43" t="s">
        <v>14</v>
      </c>
      <c r="O67" s="43" t="s">
        <v>15</v>
      </c>
      <c r="P67" s="43" t="s">
        <v>16</v>
      </c>
      <c r="Q67" s="43" t="s">
        <v>17</v>
      </c>
      <c r="R67" s="43" t="s">
        <v>18</v>
      </c>
      <c r="S67" s="43" t="s">
        <v>19</v>
      </c>
      <c r="T67" s="43" t="s">
        <v>20</v>
      </c>
    </row>
    <row r="68" spans="2:20" ht="22.5" x14ac:dyDescent="0.55000000000000004">
      <c r="B68" s="361"/>
      <c r="C68" s="358"/>
      <c r="D68" s="359"/>
      <c r="E68" s="359"/>
      <c r="F68" s="359"/>
      <c r="G68" s="359"/>
      <c r="H68" s="359"/>
      <c r="I68" s="359"/>
      <c r="J68" s="360"/>
      <c r="K68" s="361"/>
      <c r="L68" s="361"/>
      <c r="M68" s="112">
        <f>M63</f>
        <v>8988</v>
      </c>
      <c r="N68" s="112">
        <f t="shared" si="5"/>
        <v>10822</v>
      </c>
      <c r="O68" s="112">
        <f t="shared" si="5"/>
        <v>12836</v>
      </c>
      <c r="P68" s="112">
        <f t="shared" si="5"/>
        <v>15050</v>
      </c>
      <c r="Q68" s="112">
        <f t="shared" si="5"/>
        <v>17482</v>
      </c>
      <c r="R68" s="126"/>
      <c r="S68" s="2"/>
      <c r="T68" s="2"/>
    </row>
    <row r="69" spans="2:20" x14ac:dyDescent="0.55000000000000004">
      <c r="B69" s="74"/>
    </row>
    <row r="70" spans="2:20" ht="22.5" x14ac:dyDescent="0.55000000000000004">
      <c r="B70" s="116" t="s">
        <v>1</v>
      </c>
      <c r="C70" s="371" t="s">
        <v>2</v>
      </c>
      <c r="D70" s="372"/>
      <c r="E70" s="372"/>
      <c r="F70" s="372"/>
      <c r="G70" s="372"/>
      <c r="H70" s="372"/>
      <c r="I70" s="372"/>
      <c r="J70" s="373"/>
      <c r="K70" s="116" t="s">
        <v>3</v>
      </c>
      <c r="L70" s="116" t="s">
        <v>4</v>
      </c>
      <c r="M70" s="115" t="s">
        <v>5</v>
      </c>
      <c r="N70" s="115" t="s">
        <v>6</v>
      </c>
      <c r="O70" s="115" t="s">
        <v>7</v>
      </c>
      <c r="P70" s="115" t="s">
        <v>8</v>
      </c>
      <c r="Q70" s="115" t="s">
        <v>9</v>
      </c>
      <c r="R70" s="115" t="s">
        <v>10</v>
      </c>
      <c r="S70" s="115" t="s">
        <v>11</v>
      </c>
      <c r="T70" s="73"/>
    </row>
    <row r="71" spans="2:20" ht="22.5" x14ac:dyDescent="0.55000000000000004">
      <c r="B71" s="361" t="s">
        <v>428</v>
      </c>
      <c r="C71" s="352" t="s">
        <v>113</v>
      </c>
      <c r="D71" s="353"/>
      <c r="E71" s="353"/>
      <c r="F71" s="353"/>
      <c r="G71" s="353"/>
      <c r="H71" s="353"/>
      <c r="I71" s="353"/>
      <c r="J71" s="354"/>
      <c r="K71" s="361" t="s">
        <v>21</v>
      </c>
      <c r="L71" s="361" t="s">
        <v>22</v>
      </c>
      <c r="M71" s="2">
        <f>'B④予算元帳 '!$O$220</f>
        <v>10000</v>
      </c>
      <c r="N71" s="2">
        <f>'B④予算元帳 '!$O$220</f>
        <v>10000</v>
      </c>
      <c r="O71" s="2">
        <f>'B④予算元帳 '!$O$220</f>
        <v>10000</v>
      </c>
      <c r="P71" s="2">
        <f>'B④予算元帳 '!$O$220</f>
        <v>10000</v>
      </c>
      <c r="Q71" s="2">
        <f>'B④予算元帳 '!$O$220</f>
        <v>10000</v>
      </c>
      <c r="R71" s="2">
        <f>'B④予算元帳 '!$O$220</f>
        <v>10000</v>
      </c>
      <c r="S71" s="2"/>
      <c r="T71" s="73"/>
    </row>
    <row r="72" spans="2:20" ht="22.5" x14ac:dyDescent="0.55000000000000004">
      <c r="B72" s="361"/>
      <c r="C72" s="355"/>
      <c r="D72" s="356"/>
      <c r="E72" s="356"/>
      <c r="F72" s="356"/>
      <c r="G72" s="356"/>
      <c r="H72" s="356"/>
      <c r="I72" s="356"/>
      <c r="J72" s="357"/>
      <c r="K72" s="361"/>
      <c r="L72" s="361"/>
      <c r="M72" s="115" t="s">
        <v>13</v>
      </c>
      <c r="N72" s="115" t="s">
        <v>14</v>
      </c>
      <c r="O72" s="115" t="s">
        <v>15</v>
      </c>
      <c r="P72" s="115" t="s">
        <v>16</v>
      </c>
      <c r="Q72" s="115" t="s">
        <v>17</v>
      </c>
      <c r="R72" s="115" t="s">
        <v>18</v>
      </c>
      <c r="S72" s="115" t="s">
        <v>19</v>
      </c>
      <c r="T72" s="115" t="s">
        <v>20</v>
      </c>
    </row>
    <row r="73" spans="2:20" ht="22.5" x14ac:dyDescent="0.55000000000000004">
      <c r="B73" s="361"/>
      <c r="C73" s="358"/>
      <c r="D73" s="359"/>
      <c r="E73" s="359"/>
      <c r="F73" s="359"/>
      <c r="G73" s="359"/>
      <c r="H73" s="359"/>
      <c r="I73" s="359"/>
      <c r="J73" s="360"/>
      <c r="K73" s="361"/>
      <c r="L73" s="361"/>
      <c r="M73" s="2">
        <f>'B④予算元帳 '!$O$220</f>
        <v>10000</v>
      </c>
      <c r="N73" s="2">
        <f>'B④予算元帳 '!$O$220</f>
        <v>10000</v>
      </c>
      <c r="O73" s="2">
        <f>'B④予算元帳 '!$O$220</f>
        <v>10000</v>
      </c>
      <c r="P73" s="2">
        <f>'B④予算元帳 '!$O$220</f>
        <v>10000</v>
      </c>
      <c r="Q73" s="2">
        <f>'B④予算元帳 '!$O$220</f>
        <v>10000</v>
      </c>
      <c r="R73" s="126"/>
      <c r="S73" s="2"/>
      <c r="T73" s="2"/>
    </row>
    <row r="74" spans="2:20" x14ac:dyDescent="0.55000000000000004">
      <c r="B74" s="74"/>
    </row>
    <row r="75" spans="2:20" ht="22.5" x14ac:dyDescent="0.55000000000000004">
      <c r="B75" s="42" t="s">
        <v>436</v>
      </c>
      <c r="C75" s="371" t="s">
        <v>2</v>
      </c>
      <c r="D75" s="372"/>
      <c r="E75" s="372"/>
      <c r="F75" s="372"/>
      <c r="G75" s="372"/>
      <c r="H75" s="372"/>
      <c r="I75" s="372"/>
      <c r="J75" s="373"/>
      <c r="K75" s="42" t="s">
        <v>3</v>
      </c>
      <c r="L75" s="42" t="s">
        <v>4</v>
      </c>
      <c r="M75" s="43" t="s">
        <v>5</v>
      </c>
      <c r="N75" s="43" t="s">
        <v>6</v>
      </c>
      <c r="O75" s="43" t="s">
        <v>7</v>
      </c>
      <c r="P75" s="43" t="s">
        <v>8</v>
      </c>
      <c r="Q75" s="43" t="s">
        <v>9</v>
      </c>
      <c r="R75" s="43" t="s">
        <v>10</v>
      </c>
      <c r="S75" s="43" t="s">
        <v>11</v>
      </c>
      <c r="T75" s="73"/>
    </row>
    <row r="76" spans="2:20" ht="22.5" x14ac:dyDescent="0.55000000000000004">
      <c r="B76" s="361" t="s">
        <v>428</v>
      </c>
      <c r="C76" s="352" t="s">
        <v>227</v>
      </c>
      <c r="D76" s="353"/>
      <c r="E76" s="353"/>
      <c r="F76" s="353"/>
      <c r="G76" s="353"/>
      <c r="H76" s="353"/>
      <c r="I76" s="353"/>
      <c r="J76" s="354"/>
      <c r="K76" s="361" t="s">
        <v>21</v>
      </c>
      <c r="L76" s="361" t="s">
        <v>22</v>
      </c>
      <c r="M76" s="2">
        <f>'B④予算元帳 '!$O$106</f>
        <v>9500</v>
      </c>
      <c r="N76" s="2">
        <f>'B④予算元帳 '!$O$107</f>
        <v>19950</v>
      </c>
      <c r="O76" s="2">
        <f>'B④予算元帳 '!$O$108</f>
        <v>31445</v>
      </c>
      <c r="P76" s="2">
        <f>'B④予算元帳 '!$O$109</f>
        <v>44080</v>
      </c>
      <c r="Q76" s="2">
        <f>'B④予算元帳 '!$O$110</f>
        <v>57950</v>
      </c>
      <c r="R76" s="2">
        <f>'B④予算元帳 '!$O$111</f>
        <v>73150</v>
      </c>
      <c r="S76" s="2"/>
      <c r="T76" s="73"/>
    </row>
    <row r="77" spans="2:20" ht="22.5" x14ac:dyDescent="0.55000000000000004">
      <c r="B77" s="361"/>
      <c r="C77" s="355"/>
      <c r="D77" s="356"/>
      <c r="E77" s="356"/>
      <c r="F77" s="356"/>
      <c r="G77" s="356"/>
      <c r="H77" s="356"/>
      <c r="I77" s="356"/>
      <c r="J77" s="357"/>
      <c r="K77" s="361"/>
      <c r="L77" s="361"/>
      <c r="M77" s="43" t="s">
        <v>13</v>
      </c>
      <c r="N77" s="43" t="s">
        <v>14</v>
      </c>
      <c r="O77" s="43" t="s">
        <v>15</v>
      </c>
      <c r="P77" s="43" t="s">
        <v>16</v>
      </c>
      <c r="Q77" s="43" t="s">
        <v>17</v>
      </c>
      <c r="R77" s="43" t="s">
        <v>18</v>
      </c>
      <c r="S77" s="43" t="s">
        <v>19</v>
      </c>
      <c r="T77" s="43" t="s">
        <v>20</v>
      </c>
    </row>
    <row r="78" spans="2:20" ht="22.5" x14ac:dyDescent="0.55000000000000004">
      <c r="B78" s="361"/>
      <c r="C78" s="358"/>
      <c r="D78" s="359"/>
      <c r="E78" s="359"/>
      <c r="F78" s="359"/>
      <c r="G78" s="359"/>
      <c r="H78" s="359"/>
      <c r="I78" s="359"/>
      <c r="J78" s="360"/>
      <c r="K78" s="361"/>
      <c r="L78" s="361"/>
      <c r="M78" s="2">
        <f>'B④予算元帳 '!$O$112</f>
        <v>89870</v>
      </c>
      <c r="N78" s="2">
        <f>'B④予算元帳 '!$O$113</f>
        <v>108205</v>
      </c>
      <c r="O78" s="2">
        <f>'B④予算元帳 '!$O$114</f>
        <v>128345</v>
      </c>
      <c r="P78" s="2">
        <f>'B④予算元帳 '!$O$115</f>
        <v>150480</v>
      </c>
      <c r="Q78" s="2">
        <f>'B④予算元帳 '!$O$116</f>
        <v>174800</v>
      </c>
      <c r="R78" s="126"/>
      <c r="S78" s="2"/>
      <c r="T78" s="2"/>
    </row>
    <row r="79" spans="2:20" x14ac:dyDescent="0.55000000000000004">
      <c r="B79" s="74"/>
    </row>
    <row r="80" spans="2:20" ht="22.5" x14ac:dyDescent="0.55000000000000004">
      <c r="B80" s="42" t="s">
        <v>464</v>
      </c>
      <c r="C80" s="371" t="s">
        <v>2</v>
      </c>
      <c r="D80" s="372"/>
      <c r="E80" s="372"/>
      <c r="F80" s="372"/>
      <c r="G80" s="372"/>
      <c r="H80" s="372"/>
      <c r="I80" s="372"/>
      <c r="J80" s="373"/>
      <c r="K80" s="42" t="s">
        <v>3</v>
      </c>
      <c r="L80" s="42" t="s">
        <v>4</v>
      </c>
      <c r="M80" s="43" t="s">
        <v>5</v>
      </c>
      <c r="N80" s="43" t="s">
        <v>6</v>
      </c>
      <c r="O80" s="43" t="s">
        <v>7</v>
      </c>
      <c r="P80" s="43" t="s">
        <v>8</v>
      </c>
      <c r="Q80" s="43" t="s">
        <v>9</v>
      </c>
      <c r="R80" s="43" t="s">
        <v>10</v>
      </c>
      <c r="S80" s="43" t="s">
        <v>11</v>
      </c>
      <c r="T80" s="73"/>
    </row>
    <row r="81" spans="2:20" ht="22.5" x14ac:dyDescent="0.55000000000000004">
      <c r="B81" s="361" t="s">
        <v>428</v>
      </c>
      <c r="C81" s="352" t="s">
        <v>468</v>
      </c>
      <c r="D81" s="353"/>
      <c r="E81" s="353"/>
      <c r="F81" s="353"/>
      <c r="G81" s="353"/>
      <c r="H81" s="353"/>
      <c r="I81" s="353"/>
      <c r="J81" s="354"/>
      <c r="K81" s="361" t="s">
        <v>21</v>
      </c>
      <c r="L81" s="361" t="s">
        <v>22</v>
      </c>
      <c r="M81" s="112">
        <f>M71+M76</f>
        <v>19500</v>
      </c>
      <c r="N81" s="112">
        <f t="shared" ref="N81:R83" si="6">N71+N76</f>
        <v>29950</v>
      </c>
      <c r="O81" s="112">
        <f t="shared" si="6"/>
        <v>41445</v>
      </c>
      <c r="P81" s="112">
        <f t="shared" si="6"/>
        <v>54080</v>
      </c>
      <c r="Q81" s="112">
        <f t="shared" si="6"/>
        <v>67950</v>
      </c>
      <c r="R81" s="112">
        <f t="shared" si="6"/>
        <v>83150</v>
      </c>
      <c r="S81" s="2"/>
      <c r="T81" s="73"/>
    </row>
    <row r="82" spans="2:20" ht="22.5" x14ac:dyDescent="0.55000000000000004">
      <c r="B82" s="361"/>
      <c r="C82" s="355"/>
      <c r="D82" s="356"/>
      <c r="E82" s="356"/>
      <c r="F82" s="356"/>
      <c r="G82" s="356"/>
      <c r="H82" s="356"/>
      <c r="I82" s="356"/>
      <c r="J82" s="357"/>
      <c r="K82" s="361"/>
      <c r="L82" s="361"/>
      <c r="M82" s="43" t="s">
        <v>13</v>
      </c>
      <c r="N82" s="43" t="s">
        <v>14</v>
      </c>
      <c r="O82" s="43" t="s">
        <v>15</v>
      </c>
      <c r="P82" s="43" t="s">
        <v>16</v>
      </c>
      <c r="Q82" s="43" t="s">
        <v>17</v>
      </c>
      <c r="R82" s="43" t="s">
        <v>18</v>
      </c>
      <c r="S82" s="43" t="s">
        <v>19</v>
      </c>
      <c r="T82" s="43" t="s">
        <v>20</v>
      </c>
    </row>
    <row r="83" spans="2:20" ht="22.5" x14ac:dyDescent="0.55000000000000004">
      <c r="B83" s="361"/>
      <c r="C83" s="358"/>
      <c r="D83" s="359"/>
      <c r="E83" s="359"/>
      <c r="F83" s="359"/>
      <c r="G83" s="359"/>
      <c r="H83" s="359"/>
      <c r="I83" s="359"/>
      <c r="J83" s="360"/>
      <c r="K83" s="361"/>
      <c r="L83" s="361"/>
      <c r="M83" s="112">
        <f>M73+M78</f>
        <v>99870</v>
      </c>
      <c r="N83" s="112">
        <f t="shared" si="6"/>
        <v>118205</v>
      </c>
      <c r="O83" s="112">
        <f t="shared" si="6"/>
        <v>138345</v>
      </c>
      <c r="P83" s="112">
        <f t="shared" si="6"/>
        <v>160480</v>
      </c>
      <c r="Q83" s="112">
        <f t="shared" si="6"/>
        <v>184800</v>
      </c>
      <c r="R83" s="126"/>
      <c r="S83" s="2"/>
      <c r="T83" s="2"/>
    </row>
    <row r="84" spans="2:20" x14ac:dyDescent="0.55000000000000004">
      <c r="B84" s="74"/>
    </row>
    <row r="85" spans="2:20" ht="22.5" x14ac:dyDescent="0.55000000000000004">
      <c r="B85" s="42" t="s">
        <v>436</v>
      </c>
      <c r="C85" s="371" t="s">
        <v>2</v>
      </c>
      <c r="D85" s="372"/>
      <c r="E85" s="372"/>
      <c r="F85" s="372"/>
      <c r="G85" s="372"/>
      <c r="H85" s="372"/>
      <c r="I85" s="372"/>
      <c r="J85" s="373"/>
      <c r="K85" s="42" t="s">
        <v>3</v>
      </c>
      <c r="L85" s="42" t="s">
        <v>4</v>
      </c>
      <c r="M85" s="43" t="s">
        <v>5</v>
      </c>
      <c r="N85" s="43" t="s">
        <v>6</v>
      </c>
      <c r="O85" s="43" t="s">
        <v>7</v>
      </c>
      <c r="P85" s="43" t="s">
        <v>8</v>
      </c>
      <c r="Q85" s="43" t="s">
        <v>9</v>
      </c>
      <c r="R85" s="43" t="s">
        <v>10</v>
      </c>
      <c r="S85" s="43" t="s">
        <v>11</v>
      </c>
      <c r="T85" s="73"/>
    </row>
    <row r="86" spans="2:20" ht="22.5" x14ac:dyDescent="0.55000000000000004">
      <c r="B86" s="361" t="s">
        <v>428</v>
      </c>
      <c r="C86" s="352" t="s">
        <v>469</v>
      </c>
      <c r="D86" s="353"/>
      <c r="E86" s="353"/>
      <c r="F86" s="353"/>
      <c r="G86" s="353"/>
      <c r="H86" s="353"/>
      <c r="I86" s="353"/>
      <c r="J86" s="354"/>
      <c r="K86" s="361" t="s">
        <v>21</v>
      </c>
      <c r="L86" s="361" t="s">
        <v>22</v>
      </c>
      <c r="M86" s="112">
        <f t="shared" ref="M86:R86" si="7">M66+M81</f>
        <v>21350</v>
      </c>
      <c r="N86" s="112">
        <f t="shared" si="7"/>
        <v>31945</v>
      </c>
      <c r="O86" s="112">
        <f t="shared" si="7"/>
        <v>44590</v>
      </c>
      <c r="P86" s="112">
        <f t="shared" si="7"/>
        <v>58489</v>
      </c>
      <c r="Q86" s="112">
        <f t="shared" si="7"/>
        <v>73746</v>
      </c>
      <c r="R86" s="112">
        <f t="shared" si="7"/>
        <v>90466</v>
      </c>
      <c r="S86" s="2"/>
      <c r="T86" s="73"/>
    </row>
    <row r="87" spans="2:20" ht="22.5" x14ac:dyDescent="0.55000000000000004">
      <c r="B87" s="361"/>
      <c r="C87" s="355"/>
      <c r="D87" s="356"/>
      <c r="E87" s="356"/>
      <c r="F87" s="356"/>
      <c r="G87" s="356"/>
      <c r="H87" s="356"/>
      <c r="I87" s="356"/>
      <c r="J87" s="357"/>
      <c r="K87" s="361"/>
      <c r="L87" s="361"/>
      <c r="M87" s="43" t="s">
        <v>13</v>
      </c>
      <c r="N87" s="43" t="s">
        <v>14</v>
      </c>
      <c r="O87" s="43" t="s">
        <v>15</v>
      </c>
      <c r="P87" s="43" t="s">
        <v>16</v>
      </c>
      <c r="Q87" s="43" t="s">
        <v>17</v>
      </c>
      <c r="R87" s="43" t="s">
        <v>18</v>
      </c>
      <c r="S87" s="43" t="s">
        <v>19</v>
      </c>
      <c r="T87" s="43" t="s">
        <v>20</v>
      </c>
    </row>
    <row r="88" spans="2:20" ht="22.5" x14ac:dyDescent="0.55000000000000004">
      <c r="B88" s="361"/>
      <c r="C88" s="358"/>
      <c r="D88" s="359"/>
      <c r="E88" s="359"/>
      <c r="F88" s="359"/>
      <c r="G88" s="359"/>
      <c r="H88" s="359"/>
      <c r="I88" s="359"/>
      <c r="J88" s="360"/>
      <c r="K88" s="361"/>
      <c r="L88" s="361"/>
      <c r="M88" s="112">
        <f t="shared" ref="M88:Q88" si="8">M68+M83</f>
        <v>108858</v>
      </c>
      <c r="N88" s="112">
        <f t="shared" si="8"/>
        <v>129027</v>
      </c>
      <c r="O88" s="112">
        <f t="shared" si="8"/>
        <v>151181</v>
      </c>
      <c r="P88" s="112">
        <f t="shared" si="8"/>
        <v>175530</v>
      </c>
      <c r="Q88" s="112">
        <f t="shared" si="8"/>
        <v>202282</v>
      </c>
      <c r="R88" s="126"/>
      <c r="S88" s="2"/>
      <c r="T88" s="2"/>
    </row>
    <row r="89" spans="2:20" x14ac:dyDescent="0.55000000000000004">
      <c r="B89" s="74"/>
    </row>
    <row r="90" spans="2:20" ht="22.5" x14ac:dyDescent="0.55000000000000004">
      <c r="B90" s="42" t="s">
        <v>467</v>
      </c>
      <c r="C90" s="371" t="s">
        <v>2</v>
      </c>
      <c r="D90" s="372"/>
      <c r="E90" s="372"/>
      <c r="F90" s="372"/>
      <c r="G90" s="372"/>
      <c r="H90" s="372"/>
      <c r="I90" s="372"/>
      <c r="J90" s="373"/>
      <c r="K90" s="42" t="s">
        <v>3</v>
      </c>
      <c r="L90" s="42" t="s">
        <v>4</v>
      </c>
      <c r="M90" s="43" t="s">
        <v>5</v>
      </c>
      <c r="N90" s="43" t="s">
        <v>6</v>
      </c>
      <c r="O90" s="43" t="s">
        <v>7</v>
      </c>
      <c r="P90" s="43" t="s">
        <v>8</v>
      </c>
      <c r="Q90" s="43" t="s">
        <v>9</v>
      </c>
      <c r="R90" s="43" t="s">
        <v>10</v>
      </c>
      <c r="S90" s="43" t="s">
        <v>11</v>
      </c>
      <c r="T90" s="73"/>
    </row>
    <row r="91" spans="2:20" ht="22.5" x14ac:dyDescent="0.55000000000000004">
      <c r="B91" s="361" t="s">
        <v>428</v>
      </c>
      <c r="C91" s="352" t="s">
        <v>470</v>
      </c>
      <c r="D91" s="353"/>
      <c r="E91" s="353"/>
      <c r="F91" s="353"/>
      <c r="G91" s="353"/>
      <c r="H91" s="353"/>
      <c r="I91" s="353"/>
      <c r="J91" s="354"/>
      <c r="K91" s="361" t="s">
        <v>21</v>
      </c>
      <c r="L91" s="361" t="s">
        <v>22</v>
      </c>
      <c r="M91" s="112">
        <f t="shared" ref="M91:R91" si="9">M56-M86</f>
        <v>0</v>
      </c>
      <c r="N91" s="112">
        <f t="shared" si="9"/>
        <v>0</v>
      </c>
      <c r="O91" s="112">
        <f t="shared" si="9"/>
        <v>0</v>
      </c>
      <c r="P91" s="112">
        <f t="shared" si="9"/>
        <v>0</v>
      </c>
      <c r="Q91" s="112">
        <f t="shared" si="9"/>
        <v>0</v>
      </c>
      <c r="R91" s="112">
        <f t="shared" si="9"/>
        <v>0</v>
      </c>
      <c r="S91" s="2"/>
      <c r="T91" s="73"/>
    </row>
    <row r="92" spans="2:20" ht="22.5" x14ac:dyDescent="0.55000000000000004">
      <c r="B92" s="361"/>
      <c r="C92" s="355"/>
      <c r="D92" s="356"/>
      <c r="E92" s="356"/>
      <c r="F92" s="356"/>
      <c r="G92" s="356"/>
      <c r="H92" s="356"/>
      <c r="I92" s="356"/>
      <c r="J92" s="357"/>
      <c r="K92" s="361"/>
      <c r="L92" s="361"/>
      <c r="M92" s="43" t="s">
        <v>13</v>
      </c>
      <c r="N92" s="43" t="s">
        <v>14</v>
      </c>
      <c r="O92" s="43" t="s">
        <v>15</v>
      </c>
      <c r="P92" s="43" t="s">
        <v>16</v>
      </c>
      <c r="Q92" s="43" t="s">
        <v>17</v>
      </c>
      <c r="R92" s="43" t="s">
        <v>18</v>
      </c>
      <c r="S92" s="43" t="s">
        <v>19</v>
      </c>
      <c r="T92" s="43" t="s">
        <v>20</v>
      </c>
    </row>
    <row r="93" spans="2:20" ht="22.5" x14ac:dyDescent="0.55000000000000004">
      <c r="B93" s="361"/>
      <c r="C93" s="358"/>
      <c r="D93" s="359"/>
      <c r="E93" s="359"/>
      <c r="F93" s="359"/>
      <c r="G93" s="359"/>
      <c r="H93" s="359"/>
      <c r="I93" s="359"/>
      <c r="J93" s="360"/>
      <c r="K93" s="361"/>
      <c r="L93" s="361"/>
      <c r="M93" s="112">
        <f t="shared" ref="M93:Q93" si="10">M58-M88</f>
        <v>0</v>
      </c>
      <c r="N93" s="112">
        <f t="shared" si="10"/>
        <v>0</v>
      </c>
      <c r="O93" s="112">
        <f t="shared" si="10"/>
        <v>0</v>
      </c>
      <c r="P93" s="112">
        <f t="shared" si="10"/>
        <v>0</v>
      </c>
      <c r="Q93" s="112">
        <f t="shared" si="10"/>
        <v>0</v>
      </c>
      <c r="R93" s="126"/>
      <c r="S93" s="2"/>
      <c r="T93" s="2"/>
    </row>
    <row r="95" spans="2:20" ht="22.5" x14ac:dyDescent="0.55000000000000004">
      <c r="B95" s="374" t="s">
        <v>24</v>
      </c>
      <c r="C95" s="374"/>
    </row>
    <row r="96" spans="2:20" ht="22.5" x14ac:dyDescent="0.55000000000000004">
      <c r="B96" s="179" t="s">
        <v>471</v>
      </c>
      <c r="C96" s="179"/>
      <c r="D96" s="179"/>
      <c r="E96" s="179"/>
      <c r="F96" s="179"/>
      <c r="G96" s="179"/>
      <c r="H96" s="179"/>
      <c r="I96" s="179"/>
      <c r="J96" s="179"/>
      <c r="K96" s="179"/>
      <c r="L96" s="179"/>
      <c r="M96" s="179"/>
      <c r="N96" s="179"/>
      <c r="O96" s="179"/>
      <c r="P96" s="179"/>
      <c r="Q96" s="179"/>
      <c r="R96" s="179"/>
      <c r="S96" s="179"/>
      <c r="T96" s="179"/>
    </row>
    <row r="98" spans="2:20" ht="18" thickBot="1" x14ac:dyDescent="0.6"/>
    <row r="99" spans="2:20" ht="29" thickBot="1" x14ac:dyDescent="0.6">
      <c r="B99" s="180" t="s">
        <v>474</v>
      </c>
      <c r="C99" s="153"/>
      <c r="D99" s="153"/>
      <c r="E99" s="153"/>
      <c r="F99" s="153"/>
      <c r="G99" s="153"/>
      <c r="H99" s="153"/>
      <c r="I99" s="153"/>
      <c r="J99" s="153"/>
      <c r="K99" s="153"/>
      <c r="L99" s="153"/>
      <c r="M99" s="153"/>
      <c r="N99" s="153"/>
      <c r="O99" s="153"/>
      <c r="P99" s="153"/>
      <c r="Q99" s="153"/>
      <c r="R99" s="153"/>
      <c r="S99" s="153"/>
      <c r="T99" s="181"/>
    </row>
    <row r="100" spans="2:20" ht="22.5" x14ac:dyDescent="0.55000000000000004">
      <c r="B100" s="42" t="s">
        <v>466</v>
      </c>
      <c r="C100" s="371" t="s">
        <v>2</v>
      </c>
      <c r="D100" s="372"/>
      <c r="E100" s="372"/>
      <c r="F100" s="372"/>
      <c r="G100" s="372"/>
      <c r="H100" s="372"/>
      <c r="I100" s="372"/>
      <c r="J100" s="373"/>
      <c r="K100" s="42" t="s">
        <v>3</v>
      </c>
      <c r="L100" s="42" t="s">
        <v>4</v>
      </c>
      <c r="M100" s="43" t="s">
        <v>5</v>
      </c>
      <c r="N100" s="43" t="s">
        <v>6</v>
      </c>
      <c r="O100" s="43" t="s">
        <v>7</v>
      </c>
      <c r="P100" s="43" t="s">
        <v>8</v>
      </c>
      <c r="Q100" s="43" t="s">
        <v>9</v>
      </c>
      <c r="R100" s="43" t="s">
        <v>10</v>
      </c>
      <c r="S100" s="43" t="s">
        <v>11</v>
      </c>
      <c r="T100" s="73"/>
    </row>
    <row r="101" spans="2:20" ht="22.5" x14ac:dyDescent="0.55000000000000004">
      <c r="B101" s="361" t="s">
        <v>428</v>
      </c>
      <c r="C101" s="352" t="s">
        <v>27</v>
      </c>
      <c r="D101" s="353"/>
      <c r="E101" s="353"/>
      <c r="F101" s="353"/>
      <c r="G101" s="353"/>
      <c r="H101" s="353"/>
      <c r="I101" s="353"/>
      <c r="J101" s="354"/>
      <c r="K101" s="361" t="s">
        <v>21</v>
      </c>
      <c r="L101" s="361" t="s">
        <v>22</v>
      </c>
      <c r="M101" s="2">
        <f>B⑤CF組替仕訳!O21</f>
        <v>9500</v>
      </c>
      <c r="N101" s="2">
        <f>B⑤CF組替仕訳!O25</f>
        <v>10450</v>
      </c>
      <c r="O101" s="2">
        <f>B⑤CF組替仕訳!O29</f>
        <v>11495</v>
      </c>
      <c r="P101" s="2">
        <f>B⑤CF組替仕訳!O33</f>
        <v>12635</v>
      </c>
      <c r="Q101" s="2">
        <f>B⑤CF組替仕訳!O37</f>
        <v>13870</v>
      </c>
      <c r="R101" s="2">
        <f>B⑤CF組替仕訳!O41</f>
        <v>15200</v>
      </c>
      <c r="S101" s="2">
        <f>SUM(M101:R101)</f>
        <v>73150</v>
      </c>
      <c r="T101" s="73"/>
    </row>
    <row r="102" spans="2:20" ht="22.5" x14ac:dyDescent="0.55000000000000004">
      <c r="B102" s="361"/>
      <c r="C102" s="355"/>
      <c r="D102" s="356"/>
      <c r="E102" s="356"/>
      <c r="F102" s="356"/>
      <c r="G102" s="356"/>
      <c r="H102" s="356"/>
      <c r="I102" s="356"/>
      <c r="J102" s="357"/>
      <c r="K102" s="361"/>
      <c r="L102" s="361"/>
      <c r="M102" s="43" t="s">
        <v>13</v>
      </c>
      <c r="N102" s="43" t="s">
        <v>14</v>
      </c>
      <c r="O102" s="43" t="s">
        <v>15</v>
      </c>
      <c r="P102" s="43" t="s">
        <v>16</v>
      </c>
      <c r="Q102" s="43" t="s">
        <v>17</v>
      </c>
      <c r="R102" s="43" t="s">
        <v>18</v>
      </c>
      <c r="S102" s="43" t="s">
        <v>19</v>
      </c>
      <c r="T102" s="43" t="s">
        <v>20</v>
      </c>
    </row>
    <row r="103" spans="2:20" ht="22.5" x14ac:dyDescent="0.55000000000000004">
      <c r="B103" s="361"/>
      <c r="C103" s="358"/>
      <c r="D103" s="359"/>
      <c r="E103" s="359"/>
      <c r="F103" s="359"/>
      <c r="G103" s="359"/>
      <c r="H103" s="359"/>
      <c r="I103" s="359"/>
      <c r="J103" s="360"/>
      <c r="K103" s="361"/>
      <c r="L103" s="361"/>
      <c r="M103" s="2">
        <f>B⑤CF組替仕訳!O45</f>
        <v>16720</v>
      </c>
      <c r="N103" s="2">
        <f>B⑤CF組替仕訳!O49</f>
        <v>18335</v>
      </c>
      <c r="O103" s="2">
        <f>B⑤CF組替仕訳!O53</f>
        <v>20140</v>
      </c>
      <c r="P103" s="2">
        <f>B⑤CF組替仕訳!O57</f>
        <v>22135</v>
      </c>
      <c r="Q103" s="2">
        <f>B⑤CF組替仕訳!O61</f>
        <v>24320</v>
      </c>
      <c r="R103" s="126"/>
      <c r="S103" s="126"/>
      <c r="T103" s="126"/>
    </row>
    <row r="104" spans="2:20" x14ac:dyDescent="0.55000000000000004">
      <c r="B104" s="74"/>
    </row>
    <row r="105" spans="2:20" ht="22.5" x14ac:dyDescent="0.55000000000000004">
      <c r="B105" s="42" t="s">
        <v>462</v>
      </c>
      <c r="C105" s="371" t="s">
        <v>2</v>
      </c>
      <c r="D105" s="372"/>
      <c r="E105" s="372"/>
      <c r="F105" s="372"/>
      <c r="G105" s="372"/>
      <c r="H105" s="372"/>
      <c r="I105" s="372"/>
      <c r="J105" s="373"/>
      <c r="K105" s="42" t="s">
        <v>3</v>
      </c>
      <c r="L105" s="42" t="s">
        <v>4</v>
      </c>
      <c r="M105" s="43" t="s">
        <v>5</v>
      </c>
      <c r="N105" s="43" t="s">
        <v>6</v>
      </c>
      <c r="O105" s="43" t="s">
        <v>7</v>
      </c>
      <c r="P105" s="43" t="s">
        <v>8</v>
      </c>
      <c r="Q105" s="43" t="s">
        <v>9</v>
      </c>
      <c r="R105" s="43" t="s">
        <v>10</v>
      </c>
      <c r="S105" s="43" t="s">
        <v>11</v>
      </c>
      <c r="T105" s="73"/>
    </row>
    <row r="106" spans="2:20" ht="22.5" x14ac:dyDescent="0.55000000000000004">
      <c r="B106" s="361" t="s">
        <v>428</v>
      </c>
      <c r="C106" s="352" t="s">
        <v>475</v>
      </c>
      <c r="D106" s="353"/>
      <c r="E106" s="353"/>
      <c r="F106" s="353"/>
      <c r="G106" s="353"/>
      <c r="H106" s="353"/>
      <c r="I106" s="353"/>
      <c r="J106" s="354"/>
      <c r="K106" s="361" t="s">
        <v>21</v>
      </c>
      <c r="L106" s="361" t="s">
        <v>22</v>
      </c>
      <c r="M106" s="2">
        <f>B⑤CF組替仕訳!O75</f>
        <v>-10450</v>
      </c>
      <c r="N106" s="2">
        <f>B⑤CF組替仕訳!O79</f>
        <v>8855</v>
      </c>
      <c r="O106" s="2">
        <f>B⑤CF組替仕訳!O83</f>
        <v>-1150</v>
      </c>
      <c r="P106" s="2">
        <f>B⑤CF組替仕訳!O87</f>
        <v>-1254</v>
      </c>
      <c r="Q106" s="2">
        <f>B⑤CF組替仕訳!O91</f>
        <v>-1358</v>
      </c>
      <c r="R106" s="2">
        <f>B⑤CF組替仕訳!O95</f>
        <v>-1463</v>
      </c>
      <c r="S106" s="2">
        <f>SUM(M106:R106)</f>
        <v>-6820</v>
      </c>
      <c r="T106" s="73"/>
    </row>
    <row r="107" spans="2:20" ht="22.5" x14ac:dyDescent="0.55000000000000004">
      <c r="B107" s="361"/>
      <c r="C107" s="355"/>
      <c r="D107" s="356"/>
      <c r="E107" s="356"/>
      <c r="F107" s="356"/>
      <c r="G107" s="356"/>
      <c r="H107" s="356"/>
      <c r="I107" s="356"/>
      <c r="J107" s="357"/>
      <c r="K107" s="361"/>
      <c r="L107" s="361"/>
      <c r="M107" s="43" t="s">
        <v>13</v>
      </c>
      <c r="N107" s="43" t="s">
        <v>14</v>
      </c>
      <c r="O107" s="43" t="s">
        <v>15</v>
      </c>
      <c r="P107" s="43" t="s">
        <v>16</v>
      </c>
      <c r="Q107" s="43" t="s">
        <v>17</v>
      </c>
      <c r="R107" s="43" t="s">
        <v>18</v>
      </c>
      <c r="S107" s="43" t="s">
        <v>19</v>
      </c>
      <c r="T107" s="43" t="s">
        <v>20</v>
      </c>
    </row>
    <row r="108" spans="2:20" ht="22.5" x14ac:dyDescent="0.55000000000000004">
      <c r="B108" s="361"/>
      <c r="C108" s="358"/>
      <c r="D108" s="359"/>
      <c r="E108" s="359"/>
      <c r="F108" s="359"/>
      <c r="G108" s="359"/>
      <c r="H108" s="359"/>
      <c r="I108" s="359"/>
      <c r="J108" s="360"/>
      <c r="K108" s="361"/>
      <c r="L108" s="361"/>
      <c r="M108" s="2">
        <f>B⑤CF組替仕訳!O99</f>
        <v>-1672</v>
      </c>
      <c r="N108" s="2">
        <f>B⑤CF組替仕訳!O103</f>
        <v>-1777</v>
      </c>
      <c r="O108" s="2">
        <f>B⑤CF組替仕訳!O107</f>
        <v>-1985</v>
      </c>
      <c r="P108" s="2">
        <f>B⑤CF組替仕訳!O111</f>
        <v>-2195</v>
      </c>
      <c r="Q108" s="2">
        <f>B⑤CF組替仕訳!O115</f>
        <v>-2403</v>
      </c>
      <c r="R108" s="126"/>
      <c r="S108" s="126"/>
      <c r="T108" s="126"/>
    </row>
    <row r="109" spans="2:20" x14ac:dyDescent="0.55000000000000004">
      <c r="B109" s="74"/>
    </row>
    <row r="110" spans="2:20" ht="22.5" x14ac:dyDescent="0.55000000000000004">
      <c r="B110" s="42" t="s">
        <v>436</v>
      </c>
      <c r="C110" s="371" t="s">
        <v>2</v>
      </c>
      <c r="D110" s="372"/>
      <c r="E110" s="372"/>
      <c r="F110" s="372"/>
      <c r="G110" s="372"/>
      <c r="H110" s="372"/>
      <c r="I110" s="372"/>
      <c r="J110" s="373"/>
      <c r="K110" s="42" t="s">
        <v>3</v>
      </c>
      <c r="L110" s="42" t="s">
        <v>4</v>
      </c>
      <c r="M110" s="43" t="s">
        <v>5</v>
      </c>
      <c r="N110" s="43" t="s">
        <v>6</v>
      </c>
      <c r="O110" s="43" t="s">
        <v>7</v>
      </c>
      <c r="P110" s="43" t="s">
        <v>8</v>
      </c>
      <c r="Q110" s="43" t="s">
        <v>9</v>
      </c>
      <c r="R110" s="43" t="s">
        <v>10</v>
      </c>
      <c r="S110" s="43" t="s">
        <v>11</v>
      </c>
      <c r="T110" s="73"/>
    </row>
    <row r="111" spans="2:20" ht="22.5" x14ac:dyDescent="0.55000000000000004">
      <c r="B111" s="361" t="s">
        <v>428</v>
      </c>
      <c r="C111" s="352" t="s">
        <v>476</v>
      </c>
      <c r="D111" s="353"/>
      <c r="E111" s="353"/>
      <c r="F111" s="353"/>
      <c r="G111" s="353"/>
      <c r="H111" s="353"/>
      <c r="I111" s="353"/>
      <c r="J111" s="354"/>
      <c r="K111" s="361" t="s">
        <v>21</v>
      </c>
      <c r="L111" s="361" t="s">
        <v>22</v>
      </c>
      <c r="M111" s="2">
        <f>B⑤CF組替仕訳!O129</f>
        <v>950</v>
      </c>
      <c r="N111" s="2">
        <f>B⑤CF組替仕訳!O133</f>
        <v>145</v>
      </c>
      <c r="O111" s="2">
        <f>B⑤CF組替仕訳!O137</f>
        <v>1150</v>
      </c>
      <c r="P111" s="2">
        <f>B⑤CF組替仕訳!O141</f>
        <v>1264</v>
      </c>
      <c r="Q111" s="2">
        <f>B⑤CF組替仕訳!O145</f>
        <v>1387</v>
      </c>
      <c r="R111" s="2">
        <f>B⑤CF組替仕訳!O149</f>
        <v>1520</v>
      </c>
      <c r="S111" s="2">
        <f>SUM(M111:R111)</f>
        <v>6416</v>
      </c>
      <c r="T111" s="73"/>
    </row>
    <row r="112" spans="2:20" ht="22.5" x14ac:dyDescent="0.55000000000000004">
      <c r="B112" s="361"/>
      <c r="C112" s="355"/>
      <c r="D112" s="356"/>
      <c r="E112" s="356"/>
      <c r="F112" s="356"/>
      <c r="G112" s="356"/>
      <c r="H112" s="356"/>
      <c r="I112" s="356"/>
      <c r="J112" s="357"/>
      <c r="K112" s="361"/>
      <c r="L112" s="361"/>
      <c r="M112" s="43" t="s">
        <v>13</v>
      </c>
      <c r="N112" s="43" t="s">
        <v>14</v>
      </c>
      <c r="O112" s="43" t="s">
        <v>15</v>
      </c>
      <c r="P112" s="43" t="s">
        <v>16</v>
      </c>
      <c r="Q112" s="43" t="s">
        <v>17</v>
      </c>
      <c r="R112" s="43" t="s">
        <v>18</v>
      </c>
      <c r="S112" s="43" t="s">
        <v>19</v>
      </c>
      <c r="T112" s="43" t="s">
        <v>20</v>
      </c>
    </row>
    <row r="113" spans="2:20" ht="22.5" x14ac:dyDescent="0.55000000000000004">
      <c r="B113" s="361"/>
      <c r="C113" s="358"/>
      <c r="D113" s="359"/>
      <c r="E113" s="359"/>
      <c r="F113" s="359"/>
      <c r="G113" s="359"/>
      <c r="H113" s="359"/>
      <c r="I113" s="359"/>
      <c r="J113" s="360"/>
      <c r="K113" s="361"/>
      <c r="L113" s="361"/>
      <c r="M113" s="2">
        <f>B⑤CF組替仕訳!O153</f>
        <v>1672</v>
      </c>
      <c r="N113" s="2">
        <f>B⑤CF組替仕訳!O157</f>
        <v>1834</v>
      </c>
      <c r="O113" s="2">
        <f>B⑤CF組替仕訳!O161</f>
        <v>2014</v>
      </c>
      <c r="P113" s="2">
        <f>B⑤CF組替仕訳!O165</f>
        <v>2214</v>
      </c>
      <c r="Q113" s="2">
        <f>B⑤CF組替仕訳!O169</f>
        <v>2432</v>
      </c>
      <c r="R113" s="126"/>
      <c r="S113" s="126"/>
      <c r="T113" s="126"/>
    </row>
    <row r="114" spans="2:20" x14ac:dyDescent="0.55000000000000004">
      <c r="B114" s="74"/>
    </row>
    <row r="115" spans="2:20" ht="22.5" x14ac:dyDescent="0.55000000000000004">
      <c r="B115" s="42" t="s">
        <v>436</v>
      </c>
      <c r="C115" s="371" t="s">
        <v>2</v>
      </c>
      <c r="D115" s="372"/>
      <c r="E115" s="372"/>
      <c r="F115" s="372"/>
      <c r="G115" s="372"/>
      <c r="H115" s="372"/>
      <c r="I115" s="372"/>
      <c r="J115" s="373"/>
      <c r="K115" s="42" t="s">
        <v>3</v>
      </c>
      <c r="L115" s="42" t="s">
        <v>4</v>
      </c>
      <c r="M115" s="43" t="s">
        <v>5</v>
      </c>
      <c r="N115" s="43" t="s">
        <v>6</v>
      </c>
      <c r="O115" s="43" t="s">
        <v>7</v>
      </c>
      <c r="P115" s="43" t="s">
        <v>8</v>
      </c>
      <c r="Q115" s="43" t="s">
        <v>9</v>
      </c>
      <c r="R115" s="43" t="s">
        <v>10</v>
      </c>
      <c r="S115" s="43" t="s">
        <v>11</v>
      </c>
      <c r="T115" s="73"/>
    </row>
    <row r="116" spans="2:20" ht="22.5" x14ac:dyDescent="0.55000000000000004">
      <c r="B116" s="361" t="s">
        <v>428</v>
      </c>
      <c r="C116" s="352" t="s">
        <v>477</v>
      </c>
      <c r="D116" s="353"/>
      <c r="E116" s="353"/>
      <c r="F116" s="353"/>
      <c r="G116" s="353"/>
      <c r="H116" s="353"/>
      <c r="I116" s="353"/>
      <c r="J116" s="354"/>
      <c r="K116" s="361" t="s">
        <v>21</v>
      </c>
      <c r="L116" s="361" t="s">
        <v>22</v>
      </c>
      <c r="M116" s="2">
        <f>M101+M106+M111</f>
        <v>0</v>
      </c>
      <c r="N116" s="2">
        <f t="shared" ref="N116:R118" si="11">N101+N106+N111</f>
        <v>19450</v>
      </c>
      <c r="O116" s="2">
        <f t="shared" si="11"/>
        <v>11495</v>
      </c>
      <c r="P116" s="2">
        <f t="shared" si="11"/>
        <v>12645</v>
      </c>
      <c r="Q116" s="2">
        <f t="shared" si="11"/>
        <v>13899</v>
      </c>
      <c r="R116" s="2">
        <f t="shared" si="11"/>
        <v>15257</v>
      </c>
      <c r="S116" s="2">
        <f>SUM(M116:R116)</f>
        <v>72746</v>
      </c>
      <c r="T116" s="73"/>
    </row>
    <row r="117" spans="2:20" ht="22.5" x14ac:dyDescent="0.55000000000000004">
      <c r="B117" s="361"/>
      <c r="C117" s="355"/>
      <c r="D117" s="356"/>
      <c r="E117" s="356"/>
      <c r="F117" s="356"/>
      <c r="G117" s="356"/>
      <c r="H117" s="356"/>
      <c r="I117" s="356"/>
      <c r="J117" s="357"/>
      <c r="K117" s="361"/>
      <c r="L117" s="361"/>
      <c r="M117" s="43" t="s">
        <v>13</v>
      </c>
      <c r="N117" s="43" t="s">
        <v>14</v>
      </c>
      <c r="O117" s="43" t="s">
        <v>15</v>
      </c>
      <c r="P117" s="43" t="s">
        <v>16</v>
      </c>
      <c r="Q117" s="43" t="s">
        <v>17</v>
      </c>
      <c r="R117" s="43" t="s">
        <v>18</v>
      </c>
      <c r="S117" s="43" t="s">
        <v>19</v>
      </c>
      <c r="T117" s="43" t="s">
        <v>20</v>
      </c>
    </row>
    <row r="118" spans="2:20" ht="22.5" x14ac:dyDescent="0.55000000000000004">
      <c r="B118" s="361"/>
      <c r="C118" s="358"/>
      <c r="D118" s="359"/>
      <c r="E118" s="359"/>
      <c r="F118" s="359"/>
      <c r="G118" s="359"/>
      <c r="H118" s="359"/>
      <c r="I118" s="359"/>
      <c r="J118" s="360"/>
      <c r="K118" s="361"/>
      <c r="L118" s="361"/>
      <c r="M118" s="2">
        <f>M103+M108+M113</f>
        <v>16720</v>
      </c>
      <c r="N118" s="2">
        <f t="shared" si="11"/>
        <v>18392</v>
      </c>
      <c r="O118" s="2">
        <f t="shared" si="11"/>
        <v>20169</v>
      </c>
      <c r="P118" s="2">
        <f t="shared" si="11"/>
        <v>22154</v>
      </c>
      <c r="Q118" s="2">
        <f t="shared" si="11"/>
        <v>24349</v>
      </c>
      <c r="R118" s="126"/>
      <c r="S118" s="126"/>
      <c r="T118" s="126"/>
    </row>
    <row r="119" spans="2:20" x14ac:dyDescent="0.55000000000000004">
      <c r="B119" s="74"/>
    </row>
    <row r="120" spans="2:20" ht="22.5" x14ac:dyDescent="0.55000000000000004">
      <c r="B120" s="42" t="s">
        <v>436</v>
      </c>
      <c r="C120" s="371" t="s">
        <v>2</v>
      </c>
      <c r="D120" s="372"/>
      <c r="E120" s="372"/>
      <c r="F120" s="372"/>
      <c r="G120" s="372"/>
      <c r="H120" s="372"/>
      <c r="I120" s="372"/>
      <c r="J120" s="373"/>
      <c r="K120" s="42" t="s">
        <v>3</v>
      </c>
      <c r="L120" s="42" t="s">
        <v>4</v>
      </c>
      <c r="M120" s="43" t="s">
        <v>5</v>
      </c>
      <c r="N120" s="43" t="s">
        <v>6</v>
      </c>
      <c r="O120" s="43" t="s">
        <v>7</v>
      </c>
      <c r="P120" s="43" t="s">
        <v>8</v>
      </c>
      <c r="Q120" s="43" t="s">
        <v>9</v>
      </c>
      <c r="R120" s="43" t="s">
        <v>10</v>
      </c>
      <c r="S120" s="43" t="s">
        <v>11</v>
      </c>
      <c r="T120" s="73"/>
    </row>
    <row r="121" spans="2:20" ht="22.5" x14ac:dyDescent="0.55000000000000004">
      <c r="B121" s="361" t="s">
        <v>428</v>
      </c>
      <c r="C121" s="352" t="s">
        <v>478</v>
      </c>
      <c r="D121" s="353"/>
      <c r="E121" s="353"/>
      <c r="F121" s="353"/>
      <c r="G121" s="353"/>
      <c r="H121" s="353"/>
      <c r="I121" s="353"/>
      <c r="J121" s="354"/>
      <c r="K121" s="361" t="s">
        <v>21</v>
      </c>
      <c r="L121" s="361" t="s">
        <v>22</v>
      </c>
      <c r="M121" s="2">
        <f>M116</f>
        <v>0</v>
      </c>
      <c r="N121" s="2">
        <f t="shared" ref="N121:R123" si="12">N116</f>
        <v>19450</v>
      </c>
      <c r="O121" s="2">
        <f t="shared" si="12"/>
        <v>11495</v>
      </c>
      <c r="P121" s="2">
        <f t="shared" si="12"/>
        <v>12645</v>
      </c>
      <c r="Q121" s="2">
        <f t="shared" si="12"/>
        <v>13899</v>
      </c>
      <c r="R121" s="2">
        <f t="shared" si="12"/>
        <v>15257</v>
      </c>
      <c r="S121" s="2">
        <f>SUM(M121:R121)</f>
        <v>72746</v>
      </c>
      <c r="T121" s="73"/>
    </row>
    <row r="122" spans="2:20" ht="22.5" x14ac:dyDescent="0.55000000000000004">
      <c r="B122" s="361"/>
      <c r="C122" s="355"/>
      <c r="D122" s="356"/>
      <c r="E122" s="356"/>
      <c r="F122" s="356"/>
      <c r="G122" s="356"/>
      <c r="H122" s="356"/>
      <c r="I122" s="356"/>
      <c r="J122" s="357"/>
      <c r="K122" s="361"/>
      <c r="L122" s="361"/>
      <c r="M122" s="43" t="s">
        <v>13</v>
      </c>
      <c r="N122" s="43" t="s">
        <v>14</v>
      </c>
      <c r="O122" s="43" t="s">
        <v>15</v>
      </c>
      <c r="P122" s="43" t="s">
        <v>16</v>
      </c>
      <c r="Q122" s="43" t="s">
        <v>17</v>
      </c>
      <c r="R122" s="43" t="s">
        <v>18</v>
      </c>
      <c r="S122" s="43" t="s">
        <v>19</v>
      </c>
      <c r="T122" s="43" t="s">
        <v>20</v>
      </c>
    </row>
    <row r="123" spans="2:20" ht="22.5" x14ac:dyDescent="0.55000000000000004">
      <c r="B123" s="361"/>
      <c r="C123" s="358"/>
      <c r="D123" s="359"/>
      <c r="E123" s="359"/>
      <c r="F123" s="359"/>
      <c r="G123" s="359"/>
      <c r="H123" s="359"/>
      <c r="I123" s="359"/>
      <c r="J123" s="360"/>
      <c r="K123" s="361"/>
      <c r="L123" s="361"/>
      <c r="M123" s="2">
        <f>M118</f>
        <v>16720</v>
      </c>
      <c r="N123" s="2">
        <f t="shared" si="12"/>
        <v>18392</v>
      </c>
      <c r="O123" s="2">
        <f t="shared" si="12"/>
        <v>20169</v>
      </c>
      <c r="P123" s="2">
        <f t="shared" si="12"/>
        <v>22154</v>
      </c>
      <c r="Q123" s="2">
        <f t="shared" si="12"/>
        <v>24349</v>
      </c>
      <c r="R123" s="126"/>
      <c r="S123" s="126"/>
      <c r="T123" s="126"/>
    </row>
    <row r="124" spans="2:20" x14ac:dyDescent="0.55000000000000004">
      <c r="B124" s="74"/>
    </row>
    <row r="125" spans="2:20" ht="22.5" x14ac:dyDescent="0.55000000000000004">
      <c r="B125" s="42" t="s">
        <v>436</v>
      </c>
      <c r="C125" s="371" t="s">
        <v>2</v>
      </c>
      <c r="D125" s="372"/>
      <c r="E125" s="372"/>
      <c r="F125" s="372"/>
      <c r="G125" s="372"/>
      <c r="H125" s="372"/>
      <c r="I125" s="372"/>
      <c r="J125" s="373"/>
      <c r="K125" s="42" t="s">
        <v>3</v>
      </c>
      <c r="L125" s="42" t="s">
        <v>4</v>
      </c>
      <c r="M125" s="43" t="s">
        <v>5</v>
      </c>
      <c r="N125" s="43" t="s">
        <v>6</v>
      </c>
      <c r="O125" s="43" t="s">
        <v>7</v>
      </c>
      <c r="P125" s="43" t="s">
        <v>8</v>
      </c>
      <c r="Q125" s="43" t="s">
        <v>9</v>
      </c>
      <c r="R125" s="43" t="s">
        <v>10</v>
      </c>
      <c r="S125" s="43" t="s">
        <v>11</v>
      </c>
      <c r="T125" s="73"/>
    </row>
    <row r="126" spans="2:20" ht="22.5" x14ac:dyDescent="0.55000000000000004">
      <c r="B126" s="361" t="s">
        <v>428</v>
      </c>
      <c r="C126" s="352" t="s">
        <v>479</v>
      </c>
      <c r="D126" s="353"/>
      <c r="E126" s="353"/>
      <c r="F126" s="353"/>
      <c r="G126" s="353"/>
      <c r="H126" s="353"/>
      <c r="I126" s="353"/>
      <c r="J126" s="354"/>
      <c r="K126" s="361" t="s">
        <v>21</v>
      </c>
      <c r="L126" s="361" t="s">
        <v>22</v>
      </c>
      <c r="M126" s="2">
        <f>B⑤CF組替仕訳!O183</f>
        <v>1000</v>
      </c>
      <c r="N126" s="2">
        <f>B⑤CF組替仕訳!O187</f>
        <v>10900</v>
      </c>
      <c r="O126" s="2">
        <f>B⑤CF組替仕訳!J191</f>
        <v>31945</v>
      </c>
      <c r="P126" s="2">
        <f>B⑤CF組替仕訳!O195</f>
        <v>31945</v>
      </c>
      <c r="Q126" s="2">
        <f>B⑤CF組替仕訳!O199</f>
        <v>44590</v>
      </c>
      <c r="R126" s="2">
        <f>B⑤CF組替仕訳!O203</f>
        <v>58489</v>
      </c>
      <c r="S126" s="2"/>
      <c r="T126" s="73"/>
    </row>
    <row r="127" spans="2:20" ht="22.5" x14ac:dyDescent="0.55000000000000004">
      <c r="B127" s="361"/>
      <c r="C127" s="355"/>
      <c r="D127" s="356"/>
      <c r="E127" s="356"/>
      <c r="F127" s="356"/>
      <c r="G127" s="356"/>
      <c r="H127" s="356"/>
      <c r="I127" s="356"/>
      <c r="J127" s="357"/>
      <c r="K127" s="361"/>
      <c r="L127" s="361"/>
      <c r="M127" s="43" t="s">
        <v>13</v>
      </c>
      <c r="N127" s="43" t="s">
        <v>14</v>
      </c>
      <c r="O127" s="43" t="s">
        <v>15</v>
      </c>
      <c r="P127" s="43" t="s">
        <v>16</v>
      </c>
      <c r="Q127" s="43" t="s">
        <v>17</v>
      </c>
      <c r="R127" s="43" t="s">
        <v>18</v>
      </c>
      <c r="S127" s="43" t="s">
        <v>19</v>
      </c>
      <c r="T127" s="43" t="s">
        <v>20</v>
      </c>
    </row>
    <row r="128" spans="2:20" ht="22.5" x14ac:dyDescent="0.55000000000000004">
      <c r="B128" s="361"/>
      <c r="C128" s="358"/>
      <c r="D128" s="359"/>
      <c r="E128" s="359"/>
      <c r="F128" s="359"/>
      <c r="G128" s="359"/>
      <c r="H128" s="359"/>
      <c r="I128" s="359"/>
      <c r="J128" s="360"/>
      <c r="K128" s="361"/>
      <c r="L128" s="361"/>
      <c r="M128" s="2">
        <f>B⑤CF組替仕訳!O207</f>
        <v>73746</v>
      </c>
      <c r="N128" s="2">
        <f>B⑤CF組替仕訳!O211</f>
        <v>90466</v>
      </c>
      <c r="O128" s="2">
        <f>B⑤CF組替仕訳!O215</f>
        <v>108858</v>
      </c>
      <c r="P128" s="2">
        <f>B⑤CF組替仕訳!O219</f>
        <v>129027</v>
      </c>
      <c r="Q128" s="2">
        <f>B⑤CF組替仕訳!O223</f>
        <v>151181</v>
      </c>
      <c r="R128" s="126"/>
      <c r="S128" s="2"/>
      <c r="T128" s="2"/>
    </row>
    <row r="129" spans="2:20" x14ac:dyDescent="0.55000000000000004">
      <c r="B129" s="74"/>
    </row>
    <row r="130" spans="2:20" ht="22.5" x14ac:dyDescent="0.55000000000000004">
      <c r="B130" s="42" t="s">
        <v>436</v>
      </c>
      <c r="C130" s="371" t="s">
        <v>2</v>
      </c>
      <c r="D130" s="372"/>
      <c r="E130" s="372"/>
      <c r="F130" s="372"/>
      <c r="G130" s="372"/>
      <c r="H130" s="372"/>
      <c r="I130" s="372"/>
      <c r="J130" s="373"/>
      <c r="K130" s="42" t="s">
        <v>3</v>
      </c>
      <c r="L130" s="42" t="s">
        <v>4</v>
      </c>
      <c r="M130" s="43" t="s">
        <v>5</v>
      </c>
      <c r="N130" s="43" t="s">
        <v>6</v>
      </c>
      <c r="O130" s="43" t="s">
        <v>7</v>
      </c>
      <c r="P130" s="43" t="s">
        <v>8</v>
      </c>
      <c r="Q130" s="43" t="s">
        <v>9</v>
      </c>
      <c r="R130" s="43" t="s">
        <v>10</v>
      </c>
      <c r="S130" s="43" t="s">
        <v>11</v>
      </c>
      <c r="T130" s="73"/>
    </row>
    <row r="131" spans="2:20" ht="22.5" x14ac:dyDescent="0.55000000000000004">
      <c r="B131" s="361" t="s">
        <v>428</v>
      </c>
      <c r="C131" s="352" t="s">
        <v>480</v>
      </c>
      <c r="D131" s="353"/>
      <c r="E131" s="353"/>
      <c r="F131" s="353"/>
      <c r="G131" s="353"/>
      <c r="H131" s="353"/>
      <c r="I131" s="353"/>
      <c r="J131" s="354"/>
      <c r="K131" s="361" t="s">
        <v>21</v>
      </c>
      <c r="L131" s="361" t="s">
        <v>22</v>
      </c>
      <c r="M131" s="2">
        <f>B⑤CF組替仕訳!J183</f>
        <v>10900</v>
      </c>
      <c r="N131" s="2">
        <f>B⑤CF組替仕訳!J187</f>
        <v>20450</v>
      </c>
      <c r="O131" s="2">
        <f>B⑤CF組替仕訳!O191</f>
        <v>20450</v>
      </c>
      <c r="P131" s="2">
        <f>B⑤CF組替仕訳!O195</f>
        <v>31945</v>
      </c>
      <c r="Q131" s="2">
        <f>B⑤CF組替仕訳!O199</f>
        <v>44590</v>
      </c>
      <c r="R131" s="2">
        <f>B⑤CF組替仕訳!J199</f>
        <v>58489</v>
      </c>
      <c r="S131" s="2"/>
      <c r="T131" s="73"/>
    </row>
    <row r="132" spans="2:20" ht="22.5" x14ac:dyDescent="0.55000000000000004">
      <c r="B132" s="361"/>
      <c r="C132" s="355"/>
      <c r="D132" s="356"/>
      <c r="E132" s="356"/>
      <c r="F132" s="356"/>
      <c r="G132" s="356"/>
      <c r="H132" s="356"/>
      <c r="I132" s="356"/>
      <c r="J132" s="357"/>
      <c r="K132" s="361"/>
      <c r="L132" s="361"/>
      <c r="M132" s="43" t="s">
        <v>13</v>
      </c>
      <c r="N132" s="43" t="s">
        <v>14</v>
      </c>
      <c r="O132" s="43" t="s">
        <v>15</v>
      </c>
      <c r="P132" s="43" t="s">
        <v>16</v>
      </c>
      <c r="Q132" s="43" t="s">
        <v>17</v>
      </c>
      <c r="R132" s="43" t="s">
        <v>18</v>
      </c>
      <c r="S132" s="43" t="s">
        <v>19</v>
      </c>
      <c r="T132" s="43" t="s">
        <v>20</v>
      </c>
    </row>
    <row r="133" spans="2:20" ht="22.5" x14ac:dyDescent="0.55000000000000004">
      <c r="B133" s="361"/>
      <c r="C133" s="358"/>
      <c r="D133" s="359"/>
      <c r="E133" s="359"/>
      <c r="F133" s="359"/>
      <c r="G133" s="359"/>
      <c r="H133" s="359"/>
      <c r="I133" s="359"/>
      <c r="J133" s="360"/>
      <c r="K133" s="361"/>
      <c r="L133" s="361"/>
      <c r="M133" s="2">
        <f>B⑤CF組替仕訳!J207</f>
        <v>90466</v>
      </c>
      <c r="N133" s="2">
        <f>B⑤CF組替仕訳!J211</f>
        <v>108858</v>
      </c>
      <c r="O133" s="2">
        <f>B⑤CF組替仕訳!J215</f>
        <v>129027</v>
      </c>
      <c r="P133" s="2">
        <f>B⑤CF組替仕訳!J219</f>
        <v>151181</v>
      </c>
      <c r="Q133" s="2">
        <f>B⑤CF組替仕訳!J223</f>
        <v>175530</v>
      </c>
      <c r="R133" s="126"/>
      <c r="S133" s="2"/>
      <c r="T133" s="2"/>
    </row>
    <row r="135" spans="2:20" ht="22.5" x14ac:dyDescent="0.55000000000000004">
      <c r="B135" s="374" t="s">
        <v>24</v>
      </c>
      <c r="C135" s="374"/>
    </row>
    <row r="136" spans="2:20" ht="22.5" x14ac:dyDescent="0.55000000000000004">
      <c r="B136" s="179" t="s">
        <v>554</v>
      </c>
      <c r="C136" s="179"/>
      <c r="D136" s="179"/>
      <c r="E136" s="179"/>
      <c r="F136" s="179"/>
      <c r="G136" s="179"/>
      <c r="H136" s="179"/>
      <c r="I136" s="179"/>
      <c r="J136" s="179"/>
      <c r="K136" s="179"/>
      <c r="L136" s="179"/>
      <c r="M136" s="179"/>
      <c r="N136" s="179"/>
      <c r="O136" s="179"/>
      <c r="P136" s="179"/>
      <c r="Q136" s="179"/>
      <c r="R136" s="179"/>
      <c r="S136" s="179"/>
      <c r="T136" s="179"/>
    </row>
    <row r="138" spans="2:20" ht="18" thickBot="1" x14ac:dyDescent="0.6"/>
    <row r="139" spans="2:20" ht="29" thickBot="1" x14ac:dyDescent="0.6">
      <c r="B139" s="180" t="s">
        <v>481</v>
      </c>
      <c r="C139" s="153"/>
      <c r="D139" s="153"/>
      <c r="E139" s="153"/>
      <c r="F139" s="153"/>
      <c r="G139" s="153"/>
      <c r="H139" s="153"/>
      <c r="I139" s="153"/>
      <c r="J139" s="153"/>
      <c r="K139" s="153"/>
      <c r="L139" s="153"/>
      <c r="M139" s="153"/>
      <c r="N139" s="153"/>
      <c r="O139" s="153"/>
      <c r="P139" s="153"/>
      <c r="Q139" s="153"/>
      <c r="R139" s="153"/>
      <c r="S139" s="153"/>
      <c r="T139" s="181"/>
    </row>
    <row r="140" spans="2:20" ht="22.5" x14ac:dyDescent="0.55000000000000004">
      <c r="B140" s="42" t="s">
        <v>465</v>
      </c>
      <c r="C140" s="371" t="s">
        <v>2</v>
      </c>
      <c r="D140" s="372"/>
      <c r="E140" s="372"/>
      <c r="F140" s="372"/>
      <c r="G140" s="372"/>
      <c r="H140" s="372"/>
      <c r="I140" s="372"/>
      <c r="J140" s="373"/>
      <c r="K140" s="42" t="s">
        <v>3</v>
      </c>
      <c r="L140" s="42" t="s">
        <v>4</v>
      </c>
      <c r="M140" s="43" t="s">
        <v>5</v>
      </c>
      <c r="N140" s="43" t="s">
        <v>6</v>
      </c>
      <c r="O140" s="43" t="s">
        <v>7</v>
      </c>
      <c r="P140" s="43" t="s">
        <v>8</v>
      </c>
      <c r="Q140" s="43" t="s">
        <v>9</v>
      </c>
      <c r="R140" s="43" t="s">
        <v>10</v>
      </c>
      <c r="S140" s="43" t="s">
        <v>11</v>
      </c>
      <c r="T140" s="73"/>
    </row>
    <row r="141" spans="2:20" ht="22.5" x14ac:dyDescent="0.55000000000000004">
      <c r="B141" s="361" t="s">
        <v>428</v>
      </c>
      <c r="C141" s="352" t="s">
        <v>146</v>
      </c>
      <c r="D141" s="353"/>
      <c r="E141" s="353"/>
      <c r="F141" s="353"/>
      <c r="G141" s="353"/>
      <c r="H141" s="353"/>
      <c r="I141" s="353"/>
      <c r="J141" s="354"/>
      <c r="K141" s="361" t="s">
        <v>21</v>
      </c>
      <c r="L141" s="361" t="s">
        <v>22</v>
      </c>
      <c r="M141" s="2">
        <f>'B④予算元帳 '!$M$259</f>
        <v>9900</v>
      </c>
      <c r="N141" s="2">
        <f>'B④予算元帳 '!$M$260</f>
        <v>10450</v>
      </c>
      <c r="O141" s="2">
        <f>'B④予算元帳 '!$M$261</f>
        <v>11495</v>
      </c>
      <c r="P141" s="2">
        <f>'B④予算元帳 '!$M$262</f>
        <v>12645</v>
      </c>
      <c r="Q141" s="2">
        <f>'B④予算元帳 '!$M$263</f>
        <v>13899</v>
      </c>
      <c r="R141" s="2">
        <f>'B④予算元帳 '!$M$264</f>
        <v>15257</v>
      </c>
      <c r="S141" s="2">
        <f>SUM(M141:R141)</f>
        <v>73646</v>
      </c>
      <c r="T141" s="73"/>
    </row>
    <row r="142" spans="2:20" ht="22.5" x14ac:dyDescent="0.55000000000000004">
      <c r="B142" s="361"/>
      <c r="C142" s="355"/>
      <c r="D142" s="356"/>
      <c r="E142" s="356"/>
      <c r="F142" s="356"/>
      <c r="G142" s="356"/>
      <c r="H142" s="356"/>
      <c r="I142" s="356"/>
      <c r="J142" s="357"/>
      <c r="K142" s="361"/>
      <c r="L142" s="361"/>
      <c r="M142" s="43" t="s">
        <v>13</v>
      </c>
      <c r="N142" s="43" t="s">
        <v>14</v>
      </c>
      <c r="O142" s="43" t="s">
        <v>15</v>
      </c>
      <c r="P142" s="43" t="s">
        <v>16</v>
      </c>
      <c r="Q142" s="43" t="s">
        <v>17</v>
      </c>
      <c r="R142" s="43" t="s">
        <v>18</v>
      </c>
      <c r="S142" s="43" t="s">
        <v>19</v>
      </c>
      <c r="T142" s="43" t="s">
        <v>20</v>
      </c>
    </row>
    <row r="143" spans="2:20" ht="22.5" x14ac:dyDescent="0.55000000000000004">
      <c r="B143" s="361"/>
      <c r="C143" s="358"/>
      <c r="D143" s="359"/>
      <c r="E143" s="359"/>
      <c r="F143" s="359"/>
      <c r="G143" s="359"/>
      <c r="H143" s="359"/>
      <c r="I143" s="359"/>
      <c r="J143" s="360"/>
      <c r="K143" s="361"/>
      <c r="L143" s="361"/>
      <c r="M143" s="2">
        <f>'B④予算元帳 '!$M$265</f>
        <v>16720</v>
      </c>
      <c r="N143" s="2">
        <f>'B④予算元帳 '!$M$266</f>
        <v>18392</v>
      </c>
      <c r="O143" s="2">
        <f>'B④予算元帳 '!$M$267</f>
        <v>20169</v>
      </c>
      <c r="P143" s="2">
        <f>'B④予算元帳 '!$M$268</f>
        <v>22154</v>
      </c>
      <c r="Q143" s="2">
        <f>'B④予算元帳 '!$M$269</f>
        <v>24349</v>
      </c>
      <c r="R143" s="126"/>
      <c r="S143" s="126"/>
      <c r="T143" s="126"/>
    </row>
    <row r="144" spans="2:20" x14ac:dyDescent="0.55000000000000004">
      <c r="B144" s="74"/>
    </row>
    <row r="145" spans="2:20" ht="22.5" x14ac:dyDescent="0.55000000000000004">
      <c r="B145" s="42" t="s">
        <v>464</v>
      </c>
      <c r="C145" s="371" t="s">
        <v>2</v>
      </c>
      <c r="D145" s="372"/>
      <c r="E145" s="372"/>
      <c r="F145" s="372"/>
      <c r="G145" s="372"/>
      <c r="H145" s="372"/>
      <c r="I145" s="372"/>
      <c r="J145" s="373"/>
      <c r="K145" s="42" t="s">
        <v>3</v>
      </c>
      <c r="L145" s="42" t="s">
        <v>4</v>
      </c>
      <c r="M145" s="43" t="s">
        <v>5</v>
      </c>
      <c r="N145" s="43" t="s">
        <v>6</v>
      </c>
      <c r="O145" s="43" t="s">
        <v>7</v>
      </c>
      <c r="P145" s="43" t="s">
        <v>8</v>
      </c>
      <c r="Q145" s="43" t="s">
        <v>9</v>
      </c>
      <c r="R145" s="43" t="s">
        <v>10</v>
      </c>
      <c r="S145" s="43" t="s">
        <v>11</v>
      </c>
      <c r="T145" s="73"/>
    </row>
    <row r="146" spans="2:20" ht="22.5" x14ac:dyDescent="0.55000000000000004">
      <c r="B146" s="361" t="s">
        <v>428</v>
      </c>
      <c r="C146" s="352" t="s">
        <v>482</v>
      </c>
      <c r="D146" s="353"/>
      <c r="E146" s="353"/>
      <c r="F146" s="353"/>
      <c r="G146" s="353"/>
      <c r="H146" s="353"/>
      <c r="I146" s="353"/>
      <c r="J146" s="354"/>
      <c r="K146" s="361" t="s">
        <v>21</v>
      </c>
      <c r="L146" s="361" t="s">
        <v>22</v>
      </c>
      <c r="M146" s="112">
        <f>+M141</f>
        <v>9900</v>
      </c>
      <c r="N146" s="112">
        <f t="shared" ref="N146:R148" si="13">+N141</f>
        <v>10450</v>
      </c>
      <c r="O146" s="112">
        <f t="shared" si="13"/>
        <v>11495</v>
      </c>
      <c r="P146" s="112">
        <f t="shared" si="13"/>
        <v>12645</v>
      </c>
      <c r="Q146" s="112">
        <f t="shared" si="13"/>
        <v>13899</v>
      </c>
      <c r="R146" s="112">
        <f t="shared" si="13"/>
        <v>15257</v>
      </c>
      <c r="S146" s="2">
        <f>SUM(M146:R146)</f>
        <v>73646</v>
      </c>
      <c r="T146" s="73"/>
    </row>
    <row r="147" spans="2:20" ht="22.5" x14ac:dyDescent="0.55000000000000004">
      <c r="B147" s="361"/>
      <c r="C147" s="355"/>
      <c r="D147" s="356"/>
      <c r="E147" s="356"/>
      <c r="F147" s="356"/>
      <c r="G147" s="356"/>
      <c r="H147" s="356"/>
      <c r="I147" s="356"/>
      <c r="J147" s="357"/>
      <c r="K147" s="361"/>
      <c r="L147" s="361"/>
      <c r="M147" s="43" t="s">
        <v>13</v>
      </c>
      <c r="N147" s="43" t="s">
        <v>14</v>
      </c>
      <c r="O147" s="43" t="s">
        <v>15</v>
      </c>
      <c r="P147" s="43" t="s">
        <v>16</v>
      </c>
      <c r="Q147" s="43" t="s">
        <v>17</v>
      </c>
      <c r="R147" s="43" t="s">
        <v>18</v>
      </c>
      <c r="S147" s="43" t="s">
        <v>19</v>
      </c>
      <c r="T147" s="43" t="s">
        <v>20</v>
      </c>
    </row>
    <row r="148" spans="2:20" ht="22.5" x14ac:dyDescent="0.55000000000000004">
      <c r="B148" s="361"/>
      <c r="C148" s="358"/>
      <c r="D148" s="359"/>
      <c r="E148" s="359"/>
      <c r="F148" s="359"/>
      <c r="G148" s="359"/>
      <c r="H148" s="359"/>
      <c r="I148" s="359"/>
      <c r="J148" s="360"/>
      <c r="K148" s="361"/>
      <c r="L148" s="361"/>
      <c r="M148" s="112">
        <f>+M143</f>
        <v>16720</v>
      </c>
      <c r="N148" s="112">
        <f t="shared" si="13"/>
        <v>18392</v>
      </c>
      <c r="O148" s="112">
        <f t="shared" si="13"/>
        <v>20169</v>
      </c>
      <c r="P148" s="112">
        <f t="shared" si="13"/>
        <v>22154</v>
      </c>
      <c r="Q148" s="112">
        <f t="shared" si="13"/>
        <v>24349</v>
      </c>
      <c r="R148" s="126"/>
      <c r="S148" s="126"/>
      <c r="T148" s="126"/>
    </row>
    <row r="149" spans="2:20" x14ac:dyDescent="0.55000000000000004">
      <c r="B149" s="74"/>
    </row>
    <row r="150" spans="2:20" ht="22.5" x14ac:dyDescent="0.55000000000000004">
      <c r="B150" s="42" t="s">
        <v>436</v>
      </c>
      <c r="C150" s="371" t="s">
        <v>2</v>
      </c>
      <c r="D150" s="372"/>
      <c r="E150" s="372"/>
      <c r="F150" s="372"/>
      <c r="G150" s="372"/>
      <c r="H150" s="372"/>
      <c r="I150" s="372"/>
      <c r="J150" s="373"/>
      <c r="K150" s="42" t="s">
        <v>3</v>
      </c>
      <c r="L150" s="42" t="s">
        <v>4</v>
      </c>
      <c r="M150" s="43" t="s">
        <v>5</v>
      </c>
      <c r="N150" s="43" t="s">
        <v>6</v>
      </c>
      <c r="O150" s="43" t="s">
        <v>7</v>
      </c>
      <c r="P150" s="43" t="s">
        <v>8</v>
      </c>
      <c r="Q150" s="43" t="s">
        <v>9</v>
      </c>
      <c r="R150" s="43" t="s">
        <v>10</v>
      </c>
      <c r="S150" s="43" t="s">
        <v>11</v>
      </c>
      <c r="T150" s="73"/>
    </row>
    <row r="151" spans="2:20" ht="22.5" x14ac:dyDescent="0.55000000000000004">
      <c r="B151" s="361" t="s">
        <v>428</v>
      </c>
      <c r="C151" s="352" t="s">
        <v>148</v>
      </c>
      <c r="D151" s="353"/>
      <c r="E151" s="353"/>
      <c r="F151" s="353"/>
      <c r="G151" s="353"/>
      <c r="H151" s="353"/>
      <c r="I151" s="353"/>
      <c r="J151" s="354"/>
      <c r="K151" s="361" t="s">
        <v>21</v>
      </c>
      <c r="L151" s="361" t="s">
        <v>22</v>
      </c>
      <c r="M151" s="2">
        <f>'B④予算元帳 '!$J$283</f>
        <v>0</v>
      </c>
      <c r="N151" s="2">
        <f>'B④予算元帳 '!$J$284</f>
        <v>900</v>
      </c>
      <c r="O151" s="2">
        <f>'B④予算元帳 '!$J$285</f>
        <v>0</v>
      </c>
      <c r="P151" s="2">
        <f>'B④予算元帳 '!$J$286</f>
        <v>0</v>
      </c>
      <c r="Q151" s="2">
        <f>'B④予算元帳 '!$J$287</f>
        <v>0</v>
      </c>
      <c r="R151" s="2">
        <f>'B④予算元帳 '!$J$288</f>
        <v>0</v>
      </c>
      <c r="S151" s="2">
        <f>SUM(M151:R151)</f>
        <v>900</v>
      </c>
      <c r="T151" s="73"/>
    </row>
    <row r="152" spans="2:20" ht="22.5" x14ac:dyDescent="0.55000000000000004">
      <c r="B152" s="361"/>
      <c r="C152" s="355"/>
      <c r="D152" s="356"/>
      <c r="E152" s="356"/>
      <c r="F152" s="356"/>
      <c r="G152" s="356"/>
      <c r="H152" s="356"/>
      <c r="I152" s="356"/>
      <c r="J152" s="357"/>
      <c r="K152" s="361"/>
      <c r="L152" s="361"/>
      <c r="M152" s="43" t="s">
        <v>13</v>
      </c>
      <c r="N152" s="43" t="s">
        <v>14</v>
      </c>
      <c r="O152" s="43" t="s">
        <v>15</v>
      </c>
      <c r="P152" s="43" t="s">
        <v>16</v>
      </c>
      <c r="Q152" s="43" t="s">
        <v>17</v>
      </c>
      <c r="R152" s="43" t="s">
        <v>18</v>
      </c>
      <c r="S152" s="43" t="s">
        <v>19</v>
      </c>
      <c r="T152" s="43" t="s">
        <v>20</v>
      </c>
    </row>
    <row r="153" spans="2:20" ht="22.5" x14ac:dyDescent="0.55000000000000004">
      <c r="B153" s="361"/>
      <c r="C153" s="358"/>
      <c r="D153" s="359"/>
      <c r="E153" s="359"/>
      <c r="F153" s="359"/>
      <c r="G153" s="359"/>
      <c r="H153" s="359"/>
      <c r="I153" s="359"/>
      <c r="J153" s="360"/>
      <c r="K153" s="361"/>
      <c r="L153" s="361"/>
      <c r="M153" s="2">
        <f>'B④予算元帳 '!$J$289</f>
        <v>0</v>
      </c>
      <c r="N153" s="2">
        <f>'B④予算元帳 '!$J$290</f>
        <v>0</v>
      </c>
      <c r="O153" s="2">
        <f>'B④予算元帳 '!$J$291</f>
        <v>0</v>
      </c>
      <c r="P153" s="2">
        <f>'B④予算元帳 '!$J$292</f>
        <v>0</v>
      </c>
      <c r="Q153" s="2">
        <f>'B④予算元帳 '!$J$293</f>
        <v>0</v>
      </c>
      <c r="R153" s="126"/>
      <c r="S153" s="126"/>
      <c r="T153" s="126"/>
    </row>
    <row r="154" spans="2:20" ht="31.5" x14ac:dyDescent="0.55000000000000004">
      <c r="B154" s="3"/>
      <c r="C154" s="118"/>
      <c r="D154" s="118"/>
      <c r="E154" s="118"/>
      <c r="F154" s="118"/>
      <c r="G154" s="118"/>
      <c r="H154" s="118"/>
      <c r="I154" s="118"/>
      <c r="J154" s="118"/>
      <c r="K154" s="3"/>
      <c r="L154" s="3"/>
      <c r="M154" s="46"/>
      <c r="N154" s="46"/>
      <c r="O154" s="46"/>
      <c r="P154" s="46"/>
      <c r="Q154" s="46"/>
      <c r="R154" s="46"/>
      <c r="S154" s="46"/>
      <c r="T154" s="46"/>
    </row>
    <row r="155" spans="2:20" ht="22.5" x14ac:dyDescent="0.55000000000000004">
      <c r="B155" s="117" t="s">
        <v>239</v>
      </c>
      <c r="C155" s="371" t="s">
        <v>2</v>
      </c>
      <c r="D155" s="372"/>
      <c r="E155" s="372"/>
      <c r="F155" s="372"/>
      <c r="G155" s="372"/>
      <c r="H155" s="372"/>
      <c r="I155" s="372"/>
      <c r="J155" s="373"/>
      <c r="K155" s="117" t="s">
        <v>3</v>
      </c>
      <c r="L155" s="117" t="s">
        <v>4</v>
      </c>
      <c r="M155" s="119" t="s">
        <v>5</v>
      </c>
      <c r="N155" s="119" t="s">
        <v>6</v>
      </c>
      <c r="O155" s="119" t="s">
        <v>7</v>
      </c>
      <c r="P155" s="119" t="s">
        <v>8</v>
      </c>
      <c r="Q155" s="119" t="s">
        <v>9</v>
      </c>
      <c r="R155" s="119" t="s">
        <v>10</v>
      </c>
      <c r="S155" s="119" t="s">
        <v>11</v>
      </c>
      <c r="T155" s="73"/>
    </row>
    <row r="156" spans="2:20" ht="21.65" customHeight="1" x14ac:dyDescent="0.55000000000000004">
      <c r="B156" s="361" t="s">
        <v>428</v>
      </c>
      <c r="C156" s="352" t="s">
        <v>366</v>
      </c>
      <c r="D156" s="353"/>
      <c r="E156" s="353"/>
      <c r="F156" s="353"/>
      <c r="G156" s="353"/>
      <c r="H156" s="353"/>
      <c r="I156" s="353"/>
      <c r="J156" s="354"/>
      <c r="K156" s="361" t="s">
        <v>21</v>
      </c>
      <c r="L156" s="361" t="s">
        <v>22</v>
      </c>
      <c r="M156" s="2">
        <f>M151</f>
        <v>0</v>
      </c>
      <c r="N156" s="2">
        <f t="shared" ref="N156:R158" si="14">N151</f>
        <v>900</v>
      </c>
      <c r="O156" s="2">
        <f t="shared" si="14"/>
        <v>0</v>
      </c>
      <c r="P156" s="2">
        <f t="shared" si="14"/>
        <v>0</v>
      </c>
      <c r="Q156" s="2">
        <f t="shared" si="14"/>
        <v>0</v>
      </c>
      <c r="R156" s="2">
        <f t="shared" si="14"/>
        <v>0</v>
      </c>
      <c r="S156" s="2">
        <f>SUM(M156:R156)</f>
        <v>900</v>
      </c>
      <c r="T156" s="73"/>
    </row>
    <row r="157" spans="2:20" ht="21.65" customHeight="1" x14ac:dyDescent="0.55000000000000004">
      <c r="B157" s="361"/>
      <c r="C157" s="355"/>
      <c r="D157" s="356"/>
      <c r="E157" s="356"/>
      <c r="F157" s="356"/>
      <c r="G157" s="356"/>
      <c r="H157" s="356"/>
      <c r="I157" s="356"/>
      <c r="J157" s="357"/>
      <c r="K157" s="361"/>
      <c r="L157" s="361"/>
      <c r="M157" s="119" t="s">
        <v>13</v>
      </c>
      <c r="N157" s="119" t="s">
        <v>14</v>
      </c>
      <c r="O157" s="119" t="s">
        <v>15</v>
      </c>
      <c r="P157" s="119" t="s">
        <v>16</v>
      </c>
      <c r="Q157" s="119" t="s">
        <v>17</v>
      </c>
      <c r="R157" s="119" t="s">
        <v>18</v>
      </c>
      <c r="S157" s="119" t="s">
        <v>19</v>
      </c>
      <c r="T157" s="119" t="s">
        <v>20</v>
      </c>
    </row>
    <row r="158" spans="2:20" ht="21.65" customHeight="1" x14ac:dyDescent="0.55000000000000004">
      <c r="B158" s="361"/>
      <c r="C158" s="358"/>
      <c r="D158" s="359"/>
      <c r="E158" s="359"/>
      <c r="F158" s="359"/>
      <c r="G158" s="359"/>
      <c r="H158" s="359"/>
      <c r="I158" s="359"/>
      <c r="J158" s="360"/>
      <c r="K158" s="361"/>
      <c r="L158" s="361"/>
      <c r="M158" s="2">
        <f>M153</f>
        <v>0</v>
      </c>
      <c r="N158" s="2">
        <f t="shared" si="14"/>
        <v>0</v>
      </c>
      <c r="O158" s="2">
        <f t="shared" si="14"/>
        <v>0</v>
      </c>
      <c r="P158" s="2">
        <f t="shared" si="14"/>
        <v>0</v>
      </c>
      <c r="Q158" s="2">
        <f t="shared" si="14"/>
        <v>0</v>
      </c>
      <c r="R158" s="126"/>
      <c r="S158" s="126"/>
      <c r="T158" s="126"/>
    </row>
    <row r="159" spans="2:20" x14ac:dyDescent="0.55000000000000004">
      <c r="B159" s="74"/>
    </row>
    <row r="160" spans="2:20" ht="22.5" x14ac:dyDescent="0.55000000000000004">
      <c r="B160" s="42" t="s">
        <v>436</v>
      </c>
      <c r="C160" s="371" t="s">
        <v>2</v>
      </c>
      <c r="D160" s="372"/>
      <c r="E160" s="372"/>
      <c r="F160" s="372"/>
      <c r="G160" s="372"/>
      <c r="H160" s="372"/>
      <c r="I160" s="372"/>
      <c r="J160" s="373"/>
      <c r="K160" s="42" t="s">
        <v>3</v>
      </c>
      <c r="L160" s="42" t="s">
        <v>4</v>
      </c>
      <c r="M160" s="43" t="s">
        <v>5</v>
      </c>
      <c r="N160" s="43" t="s">
        <v>6</v>
      </c>
      <c r="O160" s="43" t="s">
        <v>7</v>
      </c>
      <c r="P160" s="43" t="s">
        <v>8</v>
      </c>
      <c r="Q160" s="43" t="s">
        <v>9</v>
      </c>
      <c r="R160" s="43" t="s">
        <v>10</v>
      </c>
      <c r="S160" s="43" t="s">
        <v>11</v>
      </c>
      <c r="T160" s="73"/>
    </row>
    <row r="161" spans="2:20" ht="22.5" x14ac:dyDescent="0.55000000000000004">
      <c r="B161" s="361" t="s">
        <v>428</v>
      </c>
      <c r="C161" s="352" t="s">
        <v>483</v>
      </c>
      <c r="D161" s="353"/>
      <c r="E161" s="353"/>
      <c r="F161" s="353"/>
      <c r="G161" s="353"/>
      <c r="H161" s="353"/>
      <c r="I161" s="353"/>
      <c r="J161" s="354"/>
      <c r="K161" s="361" t="s">
        <v>21</v>
      </c>
      <c r="L161" s="361" t="s">
        <v>22</v>
      </c>
      <c r="M161" s="2">
        <f>M146-M156</f>
        <v>9900</v>
      </c>
      <c r="N161" s="2">
        <f t="shared" ref="N161:R163" si="15">N146-N156</f>
        <v>9550</v>
      </c>
      <c r="O161" s="2">
        <f t="shared" si="15"/>
        <v>11495</v>
      </c>
      <c r="P161" s="2">
        <f t="shared" si="15"/>
        <v>12645</v>
      </c>
      <c r="Q161" s="2">
        <f t="shared" si="15"/>
        <v>13899</v>
      </c>
      <c r="R161" s="2">
        <f t="shared" si="15"/>
        <v>15257</v>
      </c>
      <c r="S161" s="2">
        <f>SUM(M161:R161)</f>
        <v>72746</v>
      </c>
      <c r="T161" s="73"/>
    </row>
    <row r="162" spans="2:20" ht="22.5" x14ac:dyDescent="0.55000000000000004">
      <c r="B162" s="361"/>
      <c r="C162" s="355"/>
      <c r="D162" s="356"/>
      <c r="E162" s="356"/>
      <c r="F162" s="356"/>
      <c r="G162" s="356"/>
      <c r="H162" s="356"/>
      <c r="I162" s="356"/>
      <c r="J162" s="357"/>
      <c r="K162" s="361"/>
      <c r="L162" s="361"/>
      <c r="M162" s="43" t="s">
        <v>13</v>
      </c>
      <c r="N162" s="43" t="s">
        <v>14</v>
      </c>
      <c r="O162" s="43" t="s">
        <v>15</v>
      </c>
      <c r="P162" s="43" t="s">
        <v>16</v>
      </c>
      <c r="Q162" s="43" t="s">
        <v>17</v>
      </c>
      <c r="R162" s="43" t="s">
        <v>18</v>
      </c>
      <c r="S162" s="43" t="s">
        <v>19</v>
      </c>
      <c r="T162" s="43" t="s">
        <v>20</v>
      </c>
    </row>
    <row r="163" spans="2:20" ht="22.5" x14ac:dyDescent="0.55000000000000004">
      <c r="B163" s="361"/>
      <c r="C163" s="358"/>
      <c r="D163" s="359"/>
      <c r="E163" s="359"/>
      <c r="F163" s="359"/>
      <c r="G163" s="359"/>
      <c r="H163" s="359"/>
      <c r="I163" s="359"/>
      <c r="J163" s="360"/>
      <c r="K163" s="361"/>
      <c r="L163" s="361"/>
      <c r="M163" s="2">
        <f>M148-M158</f>
        <v>16720</v>
      </c>
      <c r="N163" s="2">
        <f t="shared" si="15"/>
        <v>18392</v>
      </c>
      <c r="O163" s="2">
        <f t="shared" si="15"/>
        <v>20169</v>
      </c>
      <c r="P163" s="2">
        <f t="shared" si="15"/>
        <v>22154</v>
      </c>
      <c r="Q163" s="2">
        <f t="shared" si="15"/>
        <v>24349</v>
      </c>
      <c r="R163" s="126"/>
      <c r="S163" s="126"/>
      <c r="T163" s="126"/>
    </row>
    <row r="164" spans="2:20" x14ac:dyDescent="0.55000000000000004">
      <c r="B164" s="74"/>
    </row>
    <row r="165" spans="2:20" ht="22.5" x14ac:dyDescent="0.55000000000000004">
      <c r="B165" s="42" t="s">
        <v>436</v>
      </c>
      <c r="C165" s="371" t="s">
        <v>2</v>
      </c>
      <c r="D165" s="372"/>
      <c r="E165" s="372"/>
      <c r="F165" s="372"/>
      <c r="G165" s="372"/>
      <c r="H165" s="372"/>
      <c r="I165" s="372"/>
      <c r="J165" s="373"/>
      <c r="K165" s="42" t="s">
        <v>3</v>
      </c>
      <c r="L165" s="42" t="s">
        <v>4</v>
      </c>
      <c r="M165" s="43" t="s">
        <v>5</v>
      </c>
      <c r="N165" s="43" t="s">
        <v>6</v>
      </c>
      <c r="O165" s="43" t="s">
        <v>7</v>
      </c>
      <c r="P165" s="43" t="s">
        <v>8</v>
      </c>
      <c r="Q165" s="43" t="s">
        <v>9</v>
      </c>
      <c r="R165" s="43" t="s">
        <v>10</v>
      </c>
      <c r="S165" s="43" t="s">
        <v>11</v>
      </c>
      <c r="T165" s="73"/>
    </row>
    <row r="166" spans="2:20" ht="22.5" x14ac:dyDescent="0.55000000000000004">
      <c r="B166" s="361" t="s">
        <v>428</v>
      </c>
      <c r="C166" s="352" t="s">
        <v>154</v>
      </c>
      <c r="D166" s="353"/>
      <c r="E166" s="353"/>
      <c r="F166" s="353"/>
      <c r="G166" s="353"/>
      <c r="H166" s="353"/>
      <c r="I166" s="353"/>
      <c r="J166" s="354"/>
      <c r="K166" s="361" t="s">
        <v>21</v>
      </c>
      <c r="L166" s="361" t="s">
        <v>22</v>
      </c>
      <c r="M166" s="2">
        <f>'B④予算元帳 '!O233</f>
        <v>1000</v>
      </c>
      <c r="N166" s="113">
        <f>M171</f>
        <v>10900</v>
      </c>
      <c r="O166" s="113">
        <f t="shared" ref="O166:R166" si="16">N171</f>
        <v>20450</v>
      </c>
      <c r="P166" s="113">
        <f t="shared" si="16"/>
        <v>31945</v>
      </c>
      <c r="Q166" s="113">
        <f t="shared" si="16"/>
        <v>44590</v>
      </c>
      <c r="R166" s="113">
        <f t="shared" si="16"/>
        <v>58489</v>
      </c>
      <c r="S166" s="2"/>
      <c r="T166" s="73"/>
    </row>
    <row r="167" spans="2:20" ht="22.5" x14ac:dyDescent="0.55000000000000004">
      <c r="B167" s="361"/>
      <c r="C167" s="355"/>
      <c r="D167" s="356"/>
      <c r="E167" s="356"/>
      <c r="F167" s="356"/>
      <c r="G167" s="356"/>
      <c r="H167" s="356"/>
      <c r="I167" s="356"/>
      <c r="J167" s="357"/>
      <c r="K167" s="361"/>
      <c r="L167" s="361"/>
      <c r="M167" s="43" t="s">
        <v>13</v>
      </c>
      <c r="N167" s="43" t="s">
        <v>14</v>
      </c>
      <c r="O167" s="43" t="s">
        <v>15</v>
      </c>
      <c r="P167" s="43" t="s">
        <v>16</v>
      </c>
      <c r="Q167" s="43" t="s">
        <v>17</v>
      </c>
      <c r="R167" s="43" t="s">
        <v>18</v>
      </c>
      <c r="S167" s="43" t="s">
        <v>19</v>
      </c>
      <c r="T167" s="43" t="s">
        <v>20</v>
      </c>
    </row>
    <row r="168" spans="2:20" ht="22.5" x14ac:dyDescent="0.55000000000000004">
      <c r="B168" s="361"/>
      <c r="C168" s="358"/>
      <c r="D168" s="359"/>
      <c r="E168" s="359"/>
      <c r="F168" s="359"/>
      <c r="G168" s="359"/>
      <c r="H168" s="359"/>
      <c r="I168" s="359"/>
      <c r="J168" s="360"/>
      <c r="K168" s="361"/>
      <c r="L168" s="361"/>
      <c r="M168" s="113">
        <f>R171</f>
        <v>73746</v>
      </c>
      <c r="N168" s="113">
        <f t="shared" ref="N168:Q168" si="17">M173</f>
        <v>90466</v>
      </c>
      <c r="O168" s="113">
        <f t="shared" si="17"/>
        <v>108858</v>
      </c>
      <c r="P168" s="113">
        <f t="shared" si="17"/>
        <v>129027</v>
      </c>
      <c r="Q168" s="113">
        <f t="shared" si="17"/>
        <v>151181</v>
      </c>
      <c r="R168" s="127"/>
      <c r="S168" s="2"/>
      <c r="T168" s="2"/>
    </row>
    <row r="169" spans="2:20" x14ac:dyDescent="0.55000000000000004">
      <c r="B169" s="74"/>
    </row>
    <row r="170" spans="2:20" ht="22.5" x14ac:dyDescent="0.55000000000000004">
      <c r="B170" s="42" t="s">
        <v>466</v>
      </c>
      <c r="C170" s="371" t="s">
        <v>2</v>
      </c>
      <c r="D170" s="372"/>
      <c r="E170" s="372"/>
      <c r="F170" s="372"/>
      <c r="G170" s="372"/>
      <c r="H170" s="372"/>
      <c r="I170" s="372"/>
      <c r="J170" s="373"/>
      <c r="K170" s="42" t="s">
        <v>3</v>
      </c>
      <c r="L170" s="42" t="s">
        <v>4</v>
      </c>
      <c r="M170" s="43" t="s">
        <v>5</v>
      </c>
      <c r="N170" s="43" t="s">
        <v>6</v>
      </c>
      <c r="O170" s="43" t="s">
        <v>7</v>
      </c>
      <c r="P170" s="43" t="s">
        <v>8</v>
      </c>
      <c r="Q170" s="43" t="s">
        <v>9</v>
      </c>
      <c r="R170" s="43" t="s">
        <v>10</v>
      </c>
      <c r="S170" s="43" t="s">
        <v>11</v>
      </c>
      <c r="T170" s="73"/>
    </row>
    <row r="171" spans="2:20" ht="22.5" x14ac:dyDescent="0.55000000000000004">
      <c r="B171" s="361" t="s">
        <v>428</v>
      </c>
      <c r="C171" s="352" t="s">
        <v>155</v>
      </c>
      <c r="D171" s="353"/>
      <c r="E171" s="353"/>
      <c r="F171" s="353"/>
      <c r="G171" s="353"/>
      <c r="H171" s="353"/>
      <c r="I171" s="353"/>
      <c r="J171" s="354"/>
      <c r="K171" s="361" t="s">
        <v>21</v>
      </c>
      <c r="L171" s="361" t="s">
        <v>22</v>
      </c>
      <c r="M171" s="2">
        <f>M161+M166</f>
        <v>10900</v>
      </c>
      <c r="N171" s="2">
        <f t="shared" ref="N171:R173" si="18">N161+N166</f>
        <v>20450</v>
      </c>
      <c r="O171" s="2">
        <f t="shared" si="18"/>
        <v>31945</v>
      </c>
      <c r="P171" s="2">
        <f t="shared" si="18"/>
        <v>44590</v>
      </c>
      <c r="Q171" s="2">
        <f t="shared" si="18"/>
        <v>58489</v>
      </c>
      <c r="R171" s="2">
        <f t="shared" si="18"/>
        <v>73746</v>
      </c>
      <c r="S171" s="2"/>
      <c r="T171" s="73"/>
    </row>
    <row r="172" spans="2:20" ht="22.5" x14ac:dyDescent="0.55000000000000004">
      <c r="B172" s="361"/>
      <c r="C172" s="355"/>
      <c r="D172" s="356"/>
      <c r="E172" s="356"/>
      <c r="F172" s="356"/>
      <c r="G172" s="356"/>
      <c r="H172" s="356"/>
      <c r="I172" s="356"/>
      <c r="J172" s="357"/>
      <c r="K172" s="361"/>
      <c r="L172" s="361"/>
      <c r="M172" s="43" t="s">
        <v>13</v>
      </c>
      <c r="N172" s="43" t="s">
        <v>14</v>
      </c>
      <c r="O172" s="43" t="s">
        <v>15</v>
      </c>
      <c r="P172" s="43" t="s">
        <v>16</v>
      </c>
      <c r="Q172" s="43" t="s">
        <v>17</v>
      </c>
      <c r="R172" s="43" t="s">
        <v>18</v>
      </c>
      <c r="S172" s="43" t="s">
        <v>19</v>
      </c>
      <c r="T172" s="43" t="s">
        <v>20</v>
      </c>
    </row>
    <row r="173" spans="2:20" ht="22.5" x14ac:dyDescent="0.55000000000000004">
      <c r="B173" s="361"/>
      <c r="C173" s="358"/>
      <c r="D173" s="359"/>
      <c r="E173" s="359"/>
      <c r="F173" s="359"/>
      <c r="G173" s="359"/>
      <c r="H173" s="359"/>
      <c r="I173" s="359"/>
      <c r="J173" s="360"/>
      <c r="K173" s="361"/>
      <c r="L173" s="361"/>
      <c r="M173" s="2">
        <f>M163+M168</f>
        <v>90466</v>
      </c>
      <c r="N173" s="2">
        <f t="shared" si="18"/>
        <v>108858</v>
      </c>
      <c r="O173" s="2">
        <f t="shared" si="18"/>
        <v>129027</v>
      </c>
      <c r="P173" s="2">
        <f t="shared" si="18"/>
        <v>151181</v>
      </c>
      <c r="Q173" s="2">
        <f t="shared" si="18"/>
        <v>175530</v>
      </c>
      <c r="R173" s="126"/>
      <c r="S173" s="2"/>
      <c r="T173" s="2"/>
    </row>
    <row r="175" spans="2:20" ht="22.5" x14ac:dyDescent="0.55000000000000004">
      <c r="B175" s="374" t="s">
        <v>24</v>
      </c>
      <c r="C175" s="374"/>
    </row>
    <row r="176" spans="2:20" ht="22.5" x14ac:dyDescent="0.55000000000000004">
      <c r="B176" s="179" t="s">
        <v>555</v>
      </c>
      <c r="C176" s="179"/>
      <c r="D176" s="179"/>
      <c r="E176" s="179"/>
      <c r="F176" s="179"/>
      <c r="G176" s="179"/>
      <c r="H176" s="179"/>
      <c r="I176" s="179"/>
      <c r="J176" s="179"/>
      <c r="K176" s="179"/>
      <c r="L176" s="179"/>
      <c r="M176" s="179"/>
      <c r="N176" s="179"/>
      <c r="O176" s="179"/>
      <c r="P176" s="179"/>
      <c r="Q176" s="179"/>
      <c r="R176" s="179"/>
      <c r="S176" s="179"/>
      <c r="T176" s="179"/>
    </row>
  </sheetData>
  <mergeCells count="171">
    <mergeCell ref="B171:B173"/>
    <mergeCell ref="C171:J173"/>
    <mergeCell ref="K171:K173"/>
    <mergeCell ref="L171:L173"/>
    <mergeCell ref="B175:C175"/>
    <mergeCell ref="B176:T176"/>
    <mergeCell ref="C165:J165"/>
    <mergeCell ref="B166:B168"/>
    <mergeCell ref="C166:J168"/>
    <mergeCell ref="K166:K168"/>
    <mergeCell ref="L166:L168"/>
    <mergeCell ref="C170:J170"/>
    <mergeCell ref="B151:B153"/>
    <mergeCell ref="C151:J153"/>
    <mergeCell ref="K151:K153"/>
    <mergeCell ref="L151:L153"/>
    <mergeCell ref="C160:J160"/>
    <mergeCell ref="B161:B163"/>
    <mergeCell ref="C161:J163"/>
    <mergeCell ref="K161:K163"/>
    <mergeCell ref="L161:L163"/>
    <mergeCell ref="K156:K158"/>
    <mergeCell ref="C155:J155"/>
    <mergeCell ref="B156:B158"/>
    <mergeCell ref="C156:J158"/>
    <mergeCell ref="L156:L158"/>
    <mergeCell ref="C145:J145"/>
    <mergeCell ref="B146:B148"/>
    <mergeCell ref="C146:J148"/>
    <mergeCell ref="K146:K148"/>
    <mergeCell ref="L146:L148"/>
    <mergeCell ref="C150:J150"/>
    <mergeCell ref="B135:C135"/>
    <mergeCell ref="B136:T136"/>
    <mergeCell ref="B139:T139"/>
    <mergeCell ref="C140:J140"/>
    <mergeCell ref="B141:B143"/>
    <mergeCell ref="C141:J143"/>
    <mergeCell ref="K141:K143"/>
    <mergeCell ref="L141:L143"/>
    <mergeCell ref="B126:B128"/>
    <mergeCell ref="C126:J128"/>
    <mergeCell ref="K126:K128"/>
    <mergeCell ref="L126:L128"/>
    <mergeCell ref="C130:J130"/>
    <mergeCell ref="B131:B133"/>
    <mergeCell ref="C131:J133"/>
    <mergeCell ref="K131:K133"/>
    <mergeCell ref="L131:L133"/>
    <mergeCell ref="C120:J120"/>
    <mergeCell ref="B121:B123"/>
    <mergeCell ref="C121:J123"/>
    <mergeCell ref="K121:K123"/>
    <mergeCell ref="L121:L123"/>
    <mergeCell ref="C125:J125"/>
    <mergeCell ref="B111:B113"/>
    <mergeCell ref="C111:J113"/>
    <mergeCell ref="K111:K113"/>
    <mergeCell ref="L111:L113"/>
    <mergeCell ref="C115:J115"/>
    <mergeCell ref="B116:B118"/>
    <mergeCell ref="C116:J118"/>
    <mergeCell ref="K116:K118"/>
    <mergeCell ref="L116:L118"/>
    <mergeCell ref="C105:J105"/>
    <mergeCell ref="B106:B108"/>
    <mergeCell ref="C106:J108"/>
    <mergeCell ref="K106:K108"/>
    <mergeCell ref="L106:L108"/>
    <mergeCell ref="C110:J110"/>
    <mergeCell ref="B99:T99"/>
    <mergeCell ref="C100:J100"/>
    <mergeCell ref="B101:B103"/>
    <mergeCell ref="C101:J103"/>
    <mergeCell ref="K101:K103"/>
    <mergeCell ref="L101:L103"/>
    <mergeCell ref="B91:B93"/>
    <mergeCell ref="C91:J93"/>
    <mergeCell ref="K91:K93"/>
    <mergeCell ref="L91:L93"/>
    <mergeCell ref="B95:C95"/>
    <mergeCell ref="B96:T96"/>
    <mergeCell ref="C85:J85"/>
    <mergeCell ref="B86:B88"/>
    <mergeCell ref="C86:J88"/>
    <mergeCell ref="K86:K88"/>
    <mergeCell ref="L86:L88"/>
    <mergeCell ref="C90:J90"/>
    <mergeCell ref="B76:B78"/>
    <mergeCell ref="C76:J78"/>
    <mergeCell ref="K76:K78"/>
    <mergeCell ref="L76:L78"/>
    <mergeCell ref="C80:J80"/>
    <mergeCell ref="B81:B83"/>
    <mergeCell ref="C81:J83"/>
    <mergeCell ref="K81:K83"/>
    <mergeCell ref="L81:L83"/>
    <mergeCell ref="C65:J65"/>
    <mergeCell ref="B66:B68"/>
    <mergeCell ref="C66:J68"/>
    <mergeCell ref="K66:K68"/>
    <mergeCell ref="L66:L68"/>
    <mergeCell ref="C75:J75"/>
    <mergeCell ref="B56:B58"/>
    <mergeCell ref="C56:J58"/>
    <mergeCell ref="K56:K58"/>
    <mergeCell ref="L56:L58"/>
    <mergeCell ref="C60:J60"/>
    <mergeCell ref="B61:B63"/>
    <mergeCell ref="C61:J63"/>
    <mergeCell ref="K61:K63"/>
    <mergeCell ref="L61:L63"/>
    <mergeCell ref="C70:J70"/>
    <mergeCell ref="B71:B73"/>
    <mergeCell ref="C71:J73"/>
    <mergeCell ref="K71:K73"/>
    <mergeCell ref="L71:L73"/>
    <mergeCell ref="C50:J50"/>
    <mergeCell ref="B51:B53"/>
    <mergeCell ref="C51:J53"/>
    <mergeCell ref="K51:K53"/>
    <mergeCell ref="L51:L53"/>
    <mergeCell ref="C55:J55"/>
    <mergeCell ref="B39:T39"/>
    <mergeCell ref="B40:T40"/>
    <mergeCell ref="B41:T41"/>
    <mergeCell ref="B44:T44"/>
    <mergeCell ref="C45:J45"/>
    <mergeCell ref="B46:B48"/>
    <mergeCell ref="C46:J48"/>
    <mergeCell ref="K46:K48"/>
    <mergeCell ref="L46:L48"/>
    <mergeCell ref="C32:J32"/>
    <mergeCell ref="B33:B35"/>
    <mergeCell ref="C33:J35"/>
    <mergeCell ref="K33:K35"/>
    <mergeCell ref="L33:L35"/>
    <mergeCell ref="B38:C38"/>
    <mergeCell ref="B21:B24"/>
    <mergeCell ref="C21:J24"/>
    <mergeCell ref="K21:K24"/>
    <mergeCell ref="L21:L24"/>
    <mergeCell ref="C27:J27"/>
    <mergeCell ref="B28:B30"/>
    <mergeCell ref="C28:J30"/>
    <mergeCell ref="K28:K30"/>
    <mergeCell ref="L28:L30"/>
    <mergeCell ref="B14:B16"/>
    <mergeCell ref="C14:J16"/>
    <mergeCell ref="K14:K16"/>
    <mergeCell ref="L14:L16"/>
    <mergeCell ref="B17:B20"/>
    <mergeCell ref="C17:J20"/>
    <mergeCell ref="K17:K20"/>
    <mergeCell ref="L17:L20"/>
    <mergeCell ref="S7:T7"/>
    <mergeCell ref="N8:O8"/>
    <mergeCell ref="Q8:R8"/>
    <mergeCell ref="B10:T10"/>
    <mergeCell ref="B12:T12"/>
    <mergeCell ref="C13:J13"/>
    <mergeCell ref="B2:G2"/>
    <mergeCell ref="I2:J2"/>
    <mergeCell ref="K2:T2"/>
    <mergeCell ref="B4:T4"/>
    <mergeCell ref="B5:T5"/>
    <mergeCell ref="C7:E7"/>
    <mergeCell ref="G7:I7"/>
    <mergeCell ref="L7:M7"/>
    <mergeCell ref="N7:O7"/>
    <mergeCell ref="Q7:R7"/>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L10" sqref="L10"/>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5"/>
  <sheetViews>
    <sheetView showGridLines="0" tabSelected="1" zoomScale="60" zoomScaleNormal="60" workbookViewId="0">
      <pane ySplit="14" topLeftCell="A15"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62" t="s">
        <v>29</v>
      </c>
      <c r="C2" s="162"/>
      <c r="D2" s="162"/>
      <c r="E2" s="162"/>
      <c r="F2" s="162"/>
      <c r="G2" s="162"/>
      <c r="H2" s="162"/>
      <c r="I2" s="162"/>
      <c r="J2" s="163" t="s">
        <v>552</v>
      </c>
      <c r="K2" s="163"/>
      <c r="L2" s="163"/>
      <c r="M2" s="51" t="s">
        <v>553</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64" t="s">
        <v>0</v>
      </c>
      <c r="C4" s="165"/>
      <c r="D4" s="165"/>
      <c r="E4" s="165"/>
      <c r="F4" s="165"/>
      <c r="G4" s="165"/>
      <c r="H4" s="165"/>
      <c r="I4" s="165"/>
      <c r="J4" s="165"/>
      <c r="K4" s="165"/>
      <c r="L4" s="165"/>
      <c r="M4" s="165"/>
      <c r="N4" s="165"/>
      <c r="O4" s="165"/>
      <c r="P4" s="165"/>
      <c r="Q4" s="165"/>
      <c r="R4" s="165"/>
      <c r="S4" s="165"/>
      <c r="T4" s="166"/>
    </row>
    <row r="5" spans="2:20" ht="67.75" customHeight="1" x14ac:dyDescent="0.55000000000000004">
      <c r="B5" s="149" t="s">
        <v>160</v>
      </c>
      <c r="C5" s="150"/>
      <c r="D5" s="150"/>
      <c r="E5" s="150"/>
      <c r="F5" s="150"/>
      <c r="G5" s="150"/>
      <c r="H5" s="150"/>
      <c r="I5" s="150"/>
      <c r="J5" s="150"/>
      <c r="K5" s="150"/>
      <c r="L5" s="150"/>
      <c r="M5" s="150"/>
      <c r="N5" s="150"/>
      <c r="O5" s="150"/>
      <c r="P5" s="150"/>
      <c r="Q5" s="150"/>
      <c r="R5" s="150"/>
      <c r="S5" s="150"/>
      <c r="T5" s="151"/>
    </row>
    <row r="6" spans="2:20" ht="6" customHeight="1" x14ac:dyDescent="0.55000000000000004"/>
    <row r="7" spans="2:20" ht="28.5" x14ac:dyDescent="0.95">
      <c r="B7" s="12">
        <v>1</v>
      </c>
      <c r="C7" s="158" t="s">
        <v>159</v>
      </c>
      <c r="D7" s="159"/>
      <c r="E7" s="160"/>
      <c r="F7" s="11">
        <v>2</v>
      </c>
      <c r="G7" s="161" t="s">
        <v>557</v>
      </c>
      <c r="H7" s="161"/>
      <c r="I7" s="16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49" t="s">
        <v>164</v>
      </c>
      <c r="C9" s="150"/>
      <c r="D9" s="150"/>
      <c r="E9" s="150"/>
      <c r="F9" s="150"/>
      <c r="G9" s="150"/>
      <c r="H9" s="150"/>
      <c r="I9" s="150"/>
      <c r="J9" s="150"/>
      <c r="K9" s="150"/>
      <c r="L9" s="150"/>
      <c r="M9" s="150"/>
      <c r="N9" s="150"/>
      <c r="O9" s="150"/>
      <c r="P9" s="150"/>
      <c r="Q9" s="150"/>
      <c r="R9" s="150"/>
      <c r="S9" s="150"/>
      <c r="T9" s="151"/>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29.65" customHeight="1" x14ac:dyDescent="0.55000000000000004">
      <c r="B11" s="149" t="s">
        <v>165</v>
      </c>
      <c r="C11" s="150"/>
      <c r="D11" s="150"/>
      <c r="E11" s="150"/>
      <c r="F11" s="150"/>
      <c r="G11" s="150"/>
      <c r="H11" s="150"/>
      <c r="I11" s="150"/>
      <c r="J11" s="150"/>
      <c r="K11" s="150"/>
      <c r="L11" s="150"/>
      <c r="M11" s="150"/>
      <c r="N11" s="150"/>
      <c r="O11" s="150"/>
      <c r="P11" s="150"/>
      <c r="Q11" s="150"/>
      <c r="R11" s="150"/>
      <c r="S11" s="150"/>
      <c r="T11" s="151"/>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52" t="s">
        <v>49</v>
      </c>
      <c r="C13" s="153"/>
      <c r="D13" s="153"/>
      <c r="E13" s="153"/>
      <c r="F13" s="153"/>
      <c r="G13" s="153"/>
      <c r="H13" s="153"/>
      <c r="I13" s="153"/>
      <c r="J13" s="153"/>
      <c r="K13" s="153"/>
      <c r="L13" s="153"/>
      <c r="M13" s="153"/>
      <c r="N13" s="153"/>
      <c r="O13" s="153"/>
      <c r="P13" s="153"/>
      <c r="Q13" s="153"/>
      <c r="R13" s="153"/>
      <c r="S13" s="153"/>
      <c r="T13" s="154"/>
    </row>
    <row r="14" spans="2:20" ht="22.5" x14ac:dyDescent="0.55000000000000004">
      <c r="B14" s="40" t="s">
        <v>1</v>
      </c>
      <c r="C14" s="155" t="s">
        <v>2</v>
      </c>
      <c r="D14" s="156"/>
      <c r="E14" s="157"/>
      <c r="F14" s="155" t="s">
        <v>12</v>
      </c>
      <c r="G14" s="156"/>
      <c r="H14" s="156"/>
      <c r="I14" s="156"/>
      <c r="J14" s="157"/>
      <c r="K14" s="35" t="s">
        <v>3</v>
      </c>
      <c r="L14" s="35" t="s">
        <v>4</v>
      </c>
      <c r="M14" s="36" t="s">
        <v>5</v>
      </c>
      <c r="N14" s="36" t="s">
        <v>6</v>
      </c>
      <c r="O14" s="36" t="s">
        <v>7</v>
      </c>
      <c r="P14" s="36" t="s">
        <v>8</v>
      </c>
      <c r="Q14" s="36" t="s">
        <v>9</v>
      </c>
      <c r="R14" s="36" t="s">
        <v>10</v>
      </c>
      <c r="S14" s="36" t="s">
        <v>11</v>
      </c>
      <c r="T14" s="39"/>
    </row>
    <row r="15" spans="2:20" ht="22.5" x14ac:dyDescent="0.55000000000000004">
      <c r="B15" s="146" t="s">
        <v>23</v>
      </c>
      <c r="C15" s="168" t="s">
        <v>44</v>
      </c>
      <c r="D15" s="169"/>
      <c r="E15" s="170"/>
      <c r="F15" s="168" t="s">
        <v>26</v>
      </c>
      <c r="G15" s="169"/>
      <c r="H15" s="169"/>
      <c r="I15" s="169"/>
      <c r="J15" s="170"/>
      <c r="K15" s="146" t="s">
        <v>21</v>
      </c>
      <c r="L15" s="146" t="s">
        <v>22</v>
      </c>
      <c r="M15" s="2">
        <v>95</v>
      </c>
      <c r="N15" s="2">
        <v>95</v>
      </c>
      <c r="O15" s="2">
        <v>95</v>
      </c>
      <c r="P15" s="2">
        <v>95</v>
      </c>
      <c r="Q15" s="2">
        <v>95</v>
      </c>
      <c r="R15" s="2">
        <v>95</v>
      </c>
      <c r="S15" s="2"/>
      <c r="T15" s="33"/>
    </row>
    <row r="16" spans="2:20" ht="22.5" x14ac:dyDescent="0.55000000000000004">
      <c r="B16" s="147"/>
      <c r="C16" s="140"/>
      <c r="D16" s="141"/>
      <c r="E16" s="142"/>
      <c r="F16" s="140"/>
      <c r="G16" s="141"/>
      <c r="H16" s="141"/>
      <c r="I16" s="141"/>
      <c r="J16" s="142"/>
      <c r="K16" s="147"/>
      <c r="L16" s="147"/>
      <c r="M16" s="36" t="s">
        <v>13</v>
      </c>
      <c r="N16" s="36" t="s">
        <v>14</v>
      </c>
      <c r="O16" s="36" t="s">
        <v>15</v>
      </c>
      <c r="P16" s="36" t="s">
        <v>16</v>
      </c>
      <c r="Q16" s="36" t="s">
        <v>17</v>
      </c>
      <c r="R16" s="36" t="s">
        <v>18</v>
      </c>
      <c r="S16" s="36" t="s">
        <v>19</v>
      </c>
      <c r="T16" s="36" t="s">
        <v>20</v>
      </c>
    </row>
    <row r="17" spans="2:21" ht="23" thickBot="1" x14ac:dyDescent="0.6">
      <c r="B17" s="148"/>
      <c r="C17" s="143"/>
      <c r="D17" s="144"/>
      <c r="E17" s="145"/>
      <c r="F17" s="143"/>
      <c r="G17" s="144"/>
      <c r="H17" s="144"/>
      <c r="I17" s="144"/>
      <c r="J17" s="145"/>
      <c r="K17" s="148"/>
      <c r="L17" s="148"/>
      <c r="M17" s="2">
        <v>95</v>
      </c>
      <c r="N17" s="2">
        <v>95</v>
      </c>
      <c r="O17" s="2">
        <v>95</v>
      </c>
      <c r="P17" s="2">
        <v>95</v>
      </c>
      <c r="Q17" s="2">
        <v>95</v>
      </c>
      <c r="R17" s="2">
        <v>95</v>
      </c>
      <c r="S17" s="2"/>
      <c r="T17" s="2"/>
    </row>
    <row r="18" spans="2:21" ht="22.5" x14ac:dyDescent="0.55000000000000004">
      <c r="B18" s="146" t="s">
        <v>36</v>
      </c>
      <c r="C18" s="167" t="s">
        <v>45</v>
      </c>
      <c r="D18" s="138"/>
      <c r="E18" s="139"/>
      <c r="F18" s="167" t="s">
        <v>26</v>
      </c>
      <c r="G18" s="138"/>
      <c r="H18" s="138"/>
      <c r="I18" s="138"/>
      <c r="J18" s="139"/>
      <c r="K18" s="146" t="s">
        <v>21</v>
      </c>
      <c r="L18" s="146" t="s">
        <v>22</v>
      </c>
      <c r="M18" s="36" t="s">
        <v>5</v>
      </c>
      <c r="N18" s="36" t="s">
        <v>6</v>
      </c>
      <c r="O18" s="36" t="s">
        <v>7</v>
      </c>
      <c r="P18" s="36" t="s">
        <v>8</v>
      </c>
      <c r="Q18" s="36" t="s">
        <v>9</v>
      </c>
      <c r="R18" s="36" t="s">
        <v>10</v>
      </c>
      <c r="S18" s="36" t="s">
        <v>11</v>
      </c>
      <c r="T18" s="39"/>
    </row>
    <row r="19" spans="2:21" ht="22.5" x14ac:dyDescent="0.55000000000000004">
      <c r="B19" s="147"/>
      <c r="C19" s="140"/>
      <c r="D19" s="141"/>
      <c r="E19" s="142"/>
      <c r="F19" s="140"/>
      <c r="G19" s="141"/>
      <c r="H19" s="141"/>
      <c r="I19" s="141"/>
      <c r="J19" s="142"/>
      <c r="K19" s="147"/>
      <c r="L19" s="147"/>
      <c r="M19" s="2">
        <v>100</v>
      </c>
      <c r="N19" s="2">
        <v>110</v>
      </c>
      <c r="O19" s="2">
        <v>121</v>
      </c>
      <c r="P19" s="2">
        <v>133</v>
      </c>
      <c r="Q19" s="2">
        <v>146</v>
      </c>
      <c r="R19" s="2">
        <v>160</v>
      </c>
      <c r="S19" s="2">
        <f>SUM(M19:R19)</f>
        <v>770</v>
      </c>
      <c r="T19" s="33"/>
    </row>
    <row r="20" spans="2:21" ht="22.5" x14ac:dyDescent="0.55000000000000004">
      <c r="B20" s="147"/>
      <c r="C20" s="140"/>
      <c r="D20" s="141"/>
      <c r="E20" s="142"/>
      <c r="F20" s="140"/>
      <c r="G20" s="141"/>
      <c r="H20" s="141"/>
      <c r="I20" s="141"/>
      <c r="J20" s="142"/>
      <c r="K20" s="147"/>
      <c r="L20" s="147"/>
      <c r="M20" s="36" t="s">
        <v>13</v>
      </c>
      <c r="N20" s="36" t="s">
        <v>14</v>
      </c>
      <c r="O20" s="36" t="s">
        <v>15</v>
      </c>
      <c r="P20" s="36" t="s">
        <v>16</v>
      </c>
      <c r="Q20" s="36" t="s">
        <v>17</v>
      </c>
      <c r="R20" s="36" t="s">
        <v>18</v>
      </c>
      <c r="S20" s="36" t="s">
        <v>19</v>
      </c>
      <c r="T20" s="36" t="s">
        <v>20</v>
      </c>
    </row>
    <row r="21" spans="2:21" ht="23" thickBot="1" x14ac:dyDescent="0.6">
      <c r="B21" s="148"/>
      <c r="C21" s="143"/>
      <c r="D21" s="144"/>
      <c r="E21" s="145"/>
      <c r="F21" s="143"/>
      <c r="G21" s="144"/>
      <c r="H21" s="144"/>
      <c r="I21" s="144"/>
      <c r="J21" s="145"/>
      <c r="K21" s="148"/>
      <c r="L21" s="148"/>
      <c r="M21" s="2">
        <v>176</v>
      </c>
      <c r="N21" s="2">
        <v>193</v>
      </c>
      <c r="O21" s="2">
        <v>212</v>
      </c>
      <c r="P21" s="2">
        <v>233</v>
      </c>
      <c r="Q21" s="2">
        <v>256</v>
      </c>
      <c r="R21" s="2">
        <v>281</v>
      </c>
      <c r="S21" s="2">
        <f>SUM(M21:R21)</f>
        <v>1351</v>
      </c>
      <c r="T21" s="2">
        <f>S19+S21</f>
        <v>2121</v>
      </c>
    </row>
    <row r="22" spans="2:21" ht="18" customHeight="1" x14ac:dyDescent="0.55000000000000004">
      <c r="B22" s="146" t="s">
        <v>42</v>
      </c>
      <c r="C22" s="167" t="s">
        <v>25</v>
      </c>
      <c r="D22" s="138"/>
      <c r="E22" s="139"/>
      <c r="F22" s="137" t="s">
        <v>43</v>
      </c>
      <c r="G22" s="138"/>
      <c r="H22" s="138"/>
      <c r="I22" s="138"/>
      <c r="J22" s="139"/>
      <c r="K22" s="146" t="s">
        <v>21</v>
      </c>
      <c r="L22" s="146" t="s">
        <v>22</v>
      </c>
      <c r="M22" s="36" t="s">
        <v>5</v>
      </c>
      <c r="N22" s="36" t="s">
        <v>6</v>
      </c>
      <c r="O22" s="36" t="s">
        <v>7</v>
      </c>
      <c r="P22" s="36" t="s">
        <v>8</v>
      </c>
      <c r="Q22" s="36" t="s">
        <v>9</v>
      </c>
      <c r="R22" s="36" t="s">
        <v>10</v>
      </c>
      <c r="S22" s="36" t="s">
        <v>11</v>
      </c>
      <c r="T22" s="39"/>
    </row>
    <row r="23" spans="2:21" ht="22.5" x14ac:dyDescent="0.55000000000000004">
      <c r="B23" s="147"/>
      <c r="C23" s="140"/>
      <c r="D23" s="141"/>
      <c r="E23" s="142"/>
      <c r="F23" s="140"/>
      <c r="G23" s="141"/>
      <c r="H23" s="141"/>
      <c r="I23" s="141"/>
      <c r="J23" s="142"/>
      <c r="K23" s="147"/>
      <c r="L23" s="147"/>
      <c r="M23" s="2">
        <v>9500</v>
      </c>
      <c r="N23" s="2">
        <v>10450</v>
      </c>
      <c r="O23" s="2">
        <v>11495</v>
      </c>
      <c r="P23" s="2">
        <v>12635</v>
      </c>
      <c r="Q23" s="2">
        <v>13870</v>
      </c>
      <c r="R23" s="2">
        <v>15200</v>
      </c>
      <c r="S23" s="2">
        <f>SUM(M23:R23)</f>
        <v>73150</v>
      </c>
      <c r="T23" s="33"/>
    </row>
    <row r="24" spans="2:21" ht="22.5" x14ac:dyDescent="0.55000000000000004">
      <c r="B24" s="147"/>
      <c r="C24" s="140"/>
      <c r="D24" s="141"/>
      <c r="E24" s="142"/>
      <c r="F24" s="140"/>
      <c r="G24" s="141"/>
      <c r="H24" s="141"/>
      <c r="I24" s="141"/>
      <c r="J24" s="142"/>
      <c r="K24" s="147"/>
      <c r="L24" s="147"/>
      <c r="M24" s="36" t="s">
        <v>13</v>
      </c>
      <c r="N24" s="36" t="s">
        <v>14</v>
      </c>
      <c r="O24" s="36" t="s">
        <v>15</v>
      </c>
      <c r="P24" s="36" t="s">
        <v>16</v>
      </c>
      <c r="Q24" s="36" t="s">
        <v>17</v>
      </c>
      <c r="R24" s="36" t="s">
        <v>18</v>
      </c>
      <c r="S24" s="36" t="s">
        <v>19</v>
      </c>
      <c r="T24" s="36" t="s">
        <v>20</v>
      </c>
      <c r="U24" s="3"/>
    </row>
    <row r="25" spans="2:21" ht="23" thickBot="1" x14ac:dyDescent="0.6">
      <c r="B25" s="148"/>
      <c r="C25" s="143"/>
      <c r="D25" s="144"/>
      <c r="E25" s="145"/>
      <c r="F25" s="143"/>
      <c r="G25" s="144"/>
      <c r="H25" s="144"/>
      <c r="I25" s="144"/>
      <c r="J25" s="145"/>
      <c r="K25" s="148"/>
      <c r="L25" s="148"/>
      <c r="M25" s="2">
        <v>16720</v>
      </c>
      <c r="N25" s="2">
        <v>18335</v>
      </c>
      <c r="O25" s="2">
        <v>20140</v>
      </c>
      <c r="P25" s="2">
        <v>22135</v>
      </c>
      <c r="Q25" s="2">
        <v>24320</v>
      </c>
      <c r="R25" s="2">
        <v>26695</v>
      </c>
      <c r="S25" s="2">
        <f>SUM(M25:R25)</f>
        <v>128345</v>
      </c>
      <c r="T25" s="2">
        <f>S23+S25</f>
        <v>201495</v>
      </c>
      <c r="U25" s="4"/>
    </row>
    <row r="26" spans="2:21" ht="22.5" x14ac:dyDescent="0.55000000000000004">
      <c r="B26" s="146" t="s">
        <v>47</v>
      </c>
      <c r="C26" s="137" t="s">
        <v>48</v>
      </c>
      <c r="D26" s="138"/>
      <c r="E26" s="139"/>
      <c r="F26" s="137" t="s">
        <v>56</v>
      </c>
      <c r="G26" s="138"/>
      <c r="H26" s="138"/>
      <c r="I26" s="138"/>
      <c r="J26" s="139"/>
      <c r="K26" s="146" t="s">
        <v>21</v>
      </c>
      <c r="L26" s="146" t="s">
        <v>22</v>
      </c>
      <c r="M26" s="38" t="s">
        <v>5</v>
      </c>
      <c r="N26" s="38" t="s">
        <v>6</v>
      </c>
      <c r="O26" s="38" t="s">
        <v>7</v>
      </c>
      <c r="P26" s="38" t="s">
        <v>8</v>
      </c>
      <c r="Q26" s="38" t="s">
        <v>9</v>
      </c>
      <c r="R26" s="38" t="s">
        <v>10</v>
      </c>
      <c r="S26" s="38" t="s">
        <v>11</v>
      </c>
      <c r="T26" s="39"/>
      <c r="U26" s="4"/>
    </row>
    <row r="27" spans="2:21" ht="22.5" x14ac:dyDescent="0.55000000000000004">
      <c r="B27" s="147"/>
      <c r="C27" s="140"/>
      <c r="D27" s="141"/>
      <c r="E27" s="142"/>
      <c r="F27" s="140"/>
      <c r="G27" s="141"/>
      <c r="H27" s="141"/>
      <c r="I27" s="141"/>
      <c r="J27" s="142"/>
      <c r="K27" s="147"/>
      <c r="L27" s="147"/>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47"/>
      <c r="C28" s="140"/>
      <c r="D28" s="141"/>
      <c r="E28" s="142"/>
      <c r="F28" s="140"/>
      <c r="G28" s="141"/>
      <c r="H28" s="141"/>
      <c r="I28" s="141"/>
      <c r="J28" s="142"/>
      <c r="K28" s="147"/>
      <c r="L28" s="147"/>
      <c r="M28" s="38" t="s">
        <v>13</v>
      </c>
      <c r="N28" s="38" t="s">
        <v>14</v>
      </c>
      <c r="O28" s="38" t="s">
        <v>15</v>
      </c>
      <c r="P28" s="38" t="s">
        <v>16</v>
      </c>
      <c r="Q28" s="38" t="s">
        <v>17</v>
      </c>
      <c r="R28" s="38" t="s">
        <v>18</v>
      </c>
      <c r="S28" s="38" t="s">
        <v>19</v>
      </c>
      <c r="T28" s="38" t="s">
        <v>20</v>
      </c>
      <c r="U28" s="4"/>
    </row>
    <row r="29" spans="2:21" ht="23" thickBot="1" x14ac:dyDescent="0.6">
      <c r="B29" s="148"/>
      <c r="C29" s="143"/>
      <c r="D29" s="144"/>
      <c r="E29" s="145"/>
      <c r="F29" s="143"/>
      <c r="G29" s="144"/>
      <c r="H29" s="144"/>
      <c r="I29" s="144"/>
      <c r="J29" s="145"/>
      <c r="K29" s="148"/>
      <c r="L29" s="148"/>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46" t="s">
        <v>51</v>
      </c>
      <c r="C30" s="137" t="s">
        <v>50</v>
      </c>
      <c r="D30" s="138"/>
      <c r="E30" s="139"/>
      <c r="F30" s="137" t="s">
        <v>52</v>
      </c>
      <c r="G30" s="138"/>
      <c r="H30" s="138"/>
      <c r="I30" s="138"/>
      <c r="J30" s="139"/>
      <c r="K30" s="146" t="s">
        <v>21</v>
      </c>
      <c r="L30" s="146" t="s">
        <v>22</v>
      </c>
      <c r="M30" s="38" t="s">
        <v>5</v>
      </c>
      <c r="N30" s="38" t="s">
        <v>6</v>
      </c>
      <c r="O30" s="38" t="s">
        <v>7</v>
      </c>
      <c r="P30" s="38" t="s">
        <v>8</v>
      </c>
      <c r="Q30" s="38" t="s">
        <v>9</v>
      </c>
      <c r="R30" s="38" t="s">
        <v>10</v>
      </c>
      <c r="S30" s="38" t="s">
        <v>11</v>
      </c>
      <c r="T30" s="39"/>
      <c r="U30" s="4"/>
    </row>
    <row r="31" spans="2:21" ht="22.5" x14ac:dyDescent="0.55000000000000004">
      <c r="B31" s="147"/>
      <c r="C31" s="140"/>
      <c r="D31" s="141"/>
      <c r="E31" s="142"/>
      <c r="F31" s="140"/>
      <c r="G31" s="141"/>
      <c r="H31" s="141"/>
      <c r="I31" s="141"/>
      <c r="J31" s="142"/>
      <c r="K31" s="147"/>
      <c r="L31" s="147"/>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47"/>
      <c r="C32" s="140"/>
      <c r="D32" s="141"/>
      <c r="E32" s="142"/>
      <c r="F32" s="140"/>
      <c r="G32" s="141"/>
      <c r="H32" s="141"/>
      <c r="I32" s="141"/>
      <c r="J32" s="142"/>
      <c r="K32" s="147"/>
      <c r="L32" s="147"/>
      <c r="M32" s="38" t="s">
        <v>13</v>
      </c>
      <c r="N32" s="38" t="s">
        <v>14</v>
      </c>
      <c r="O32" s="38" t="s">
        <v>15</v>
      </c>
      <c r="P32" s="38" t="s">
        <v>16</v>
      </c>
      <c r="Q32" s="38" t="s">
        <v>17</v>
      </c>
      <c r="R32" s="38" t="s">
        <v>18</v>
      </c>
      <c r="S32" s="38" t="s">
        <v>19</v>
      </c>
      <c r="T32" s="38" t="s">
        <v>20</v>
      </c>
      <c r="U32" s="4"/>
    </row>
    <row r="33" spans="2:21" ht="23" thickBot="1" x14ac:dyDescent="0.6">
      <c r="B33" s="148"/>
      <c r="C33" s="143"/>
      <c r="D33" s="144"/>
      <c r="E33" s="145"/>
      <c r="F33" s="143"/>
      <c r="G33" s="144"/>
      <c r="H33" s="144"/>
      <c r="I33" s="144"/>
      <c r="J33" s="145"/>
      <c r="K33" s="148"/>
      <c r="L33" s="148"/>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46" t="s">
        <v>54</v>
      </c>
      <c r="C34" s="137" t="s">
        <v>53</v>
      </c>
      <c r="D34" s="138"/>
      <c r="E34" s="139"/>
      <c r="F34" s="137" t="s">
        <v>55</v>
      </c>
      <c r="G34" s="138"/>
      <c r="H34" s="138"/>
      <c r="I34" s="138"/>
      <c r="J34" s="139"/>
      <c r="K34" s="146" t="s">
        <v>21</v>
      </c>
      <c r="L34" s="146" t="s">
        <v>22</v>
      </c>
      <c r="M34" s="38" t="s">
        <v>5</v>
      </c>
      <c r="N34" s="38" t="s">
        <v>6</v>
      </c>
      <c r="O34" s="38" t="s">
        <v>7</v>
      </c>
      <c r="P34" s="38" t="s">
        <v>8</v>
      </c>
      <c r="Q34" s="38" t="s">
        <v>9</v>
      </c>
      <c r="R34" s="38" t="s">
        <v>10</v>
      </c>
      <c r="S34" s="38" t="s">
        <v>11</v>
      </c>
      <c r="T34" s="39"/>
      <c r="U34" s="4"/>
    </row>
    <row r="35" spans="2:21" ht="22.5" x14ac:dyDescent="0.55000000000000004">
      <c r="B35" s="147"/>
      <c r="C35" s="140"/>
      <c r="D35" s="141"/>
      <c r="E35" s="142"/>
      <c r="F35" s="140"/>
      <c r="G35" s="141"/>
      <c r="H35" s="141"/>
      <c r="I35" s="141"/>
      <c r="J35" s="142"/>
      <c r="K35" s="147"/>
      <c r="L35" s="147"/>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47"/>
      <c r="C36" s="140"/>
      <c r="D36" s="141"/>
      <c r="E36" s="142"/>
      <c r="F36" s="140"/>
      <c r="G36" s="141"/>
      <c r="H36" s="141"/>
      <c r="I36" s="141"/>
      <c r="J36" s="142"/>
      <c r="K36" s="147"/>
      <c r="L36" s="147"/>
      <c r="M36" s="38" t="s">
        <v>13</v>
      </c>
      <c r="N36" s="38" t="s">
        <v>14</v>
      </c>
      <c r="O36" s="38" t="s">
        <v>15</v>
      </c>
      <c r="P36" s="38" t="s">
        <v>16</v>
      </c>
      <c r="Q36" s="38" t="s">
        <v>17</v>
      </c>
      <c r="R36" s="38" t="s">
        <v>18</v>
      </c>
      <c r="S36" s="38" t="s">
        <v>19</v>
      </c>
      <c r="T36" s="38" t="s">
        <v>20</v>
      </c>
      <c r="U36" s="4"/>
    </row>
    <row r="37" spans="2:21" ht="23" thickBot="1" x14ac:dyDescent="0.6">
      <c r="B37" s="148"/>
      <c r="C37" s="143"/>
      <c r="D37" s="144"/>
      <c r="E37" s="145"/>
      <c r="F37" s="143"/>
      <c r="G37" s="144"/>
      <c r="H37" s="144"/>
      <c r="I37" s="144"/>
      <c r="J37" s="145"/>
      <c r="K37" s="148"/>
      <c r="L37" s="148"/>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46" t="s">
        <v>57</v>
      </c>
      <c r="C38" s="137" t="s">
        <v>58</v>
      </c>
      <c r="D38" s="138"/>
      <c r="E38" s="139"/>
      <c r="F38" s="137" t="s">
        <v>59</v>
      </c>
      <c r="G38" s="138"/>
      <c r="H38" s="138"/>
      <c r="I38" s="138"/>
      <c r="J38" s="139"/>
      <c r="K38" s="146" t="s">
        <v>21</v>
      </c>
      <c r="L38" s="146" t="s">
        <v>22</v>
      </c>
      <c r="M38" s="38" t="s">
        <v>5</v>
      </c>
      <c r="N38" s="38" t="s">
        <v>6</v>
      </c>
      <c r="O38" s="38" t="s">
        <v>7</v>
      </c>
      <c r="P38" s="38" t="s">
        <v>8</v>
      </c>
      <c r="Q38" s="38" t="s">
        <v>9</v>
      </c>
      <c r="R38" s="38" t="s">
        <v>10</v>
      </c>
      <c r="S38" s="38" t="s">
        <v>11</v>
      </c>
      <c r="T38" s="39"/>
      <c r="U38" s="4"/>
    </row>
    <row r="39" spans="2:21" ht="22.5" x14ac:dyDescent="0.55000000000000004">
      <c r="B39" s="147"/>
      <c r="C39" s="140"/>
      <c r="D39" s="141"/>
      <c r="E39" s="142"/>
      <c r="F39" s="140"/>
      <c r="G39" s="141"/>
      <c r="H39" s="141"/>
      <c r="I39" s="141"/>
      <c r="J39" s="142"/>
      <c r="K39" s="147"/>
      <c r="L39" s="147"/>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47"/>
      <c r="C40" s="140"/>
      <c r="D40" s="141"/>
      <c r="E40" s="142"/>
      <c r="F40" s="140"/>
      <c r="G40" s="141"/>
      <c r="H40" s="141"/>
      <c r="I40" s="141"/>
      <c r="J40" s="142"/>
      <c r="K40" s="147"/>
      <c r="L40" s="147"/>
      <c r="M40" s="38" t="s">
        <v>13</v>
      </c>
      <c r="N40" s="38" t="s">
        <v>14</v>
      </c>
      <c r="O40" s="38" t="s">
        <v>15</v>
      </c>
      <c r="P40" s="38" t="s">
        <v>16</v>
      </c>
      <c r="Q40" s="38" t="s">
        <v>17</v>
      </c>
      <c r="R40" s="38" t="s">
        <v>18</v>
      </c>
      <c r="S40" s="38" t="s">
        <v>19</v>
      </c>
      <c r="T40" s="38" t="s">
        <v>20</v>
      </c>
      <c r="U40" s="4"/>
    </row>
    <row r="41" spans="2:21" ht="23" thickBot="1" x14ac:dyDescent="0.6">
      <c r="B41" s="148"/>
      <c r="C41" s="143"/>
      <c r="D41" s="144"/>
      <c r="E41" s="145"/>
      <c r="F41" s="143"/>
      <c r="G41" s="144"/>
      <c r="H41" s="144"/>
      <c r="I41" s="144"/>
      <c r="J41" s="145"/>
      <c r="K41" s="148"/>
      <c r="L41" s="148"/>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46" t="s">
        <v>61</v>
      </c>
      <c r="C42" s="137" t="s">
        <v>62</v>
      </c>
      <c r="D42" s="138"/>
      <c r="E42" s="139"/>
      <c r="F42" s="137" t="s">
        <v>63</v>
      </c>
      <c r="G42" s="138"/>
      <c r="H42" s="138"/>
      <c r="I42" s="138"/>
      <c r="J42" s="139"/>
      <c r="K42" s="146" t="s">
        <v>21</v>
      </c>
      <c r="L42" s="146" t="s">
        <v>22</v>
      </c>
      <c r="M42" s="38" t="s">
        <v>5</v>
      </c>
      <c r="N42" s="38" t="s">
        <v>6</v>
      </c>
      <c r="O42" s="38" t="s">
        <v>7</v>
      </c>
      <c r="P42" s="38" t="s">
        <v>8</v>
      </c>
      <c r="Q42" s="38" t="s">
        <v>9</v>
      </c>
      <c r="R42" s="38" t="s">
        <v>10</v>
      </c>
      <c r="S42" s="38" t="s">
        <v>11</v>
      </c>
      <c r="T42" s="39"/>
      <c r="U42" s="4"/>
    </row>
    <row r="43" spans="2:21" ht="22.5" x14ac:dyDescent="0.55000000000000004">
      <c r="B43" s="147"/>
      <c r="C43" s="140"/>
      <c r="D43" s="141"/>
      <c r="E43" s="142"/>
      <c r="F43" s="140"/>
      <c r="G43" s="141"/>
      <c r="H43" s="141"/>
      <c r="I43" s="141"/>
      <c r="J43" s="142"/>
      <c r="K43" s="147"/>
      <c r="L43" s="147"/>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47"/>
      <c r="C44" s="140"/>
      <c r="D44" s="141"/>
      <c r="E44" s="142"/>
      <c r="F44" s="140"/>
      <c r="G44" s="141"/>
      <c r="H44" s="141"/>
      <c r="I44" s="141"/>
      <c r="J44" s="142"/>
      <c r="K44" s="147"/>
      <c r="L44" s="147"/>
      <c r="M44" s="38" t="s">
        <v>13</v>
      </c>
      <c r="N44" s="38" t="s">
        <v>14</v>
      </c>
      <c r="O44" s="38" t="s">
        <v>15</v>
      </c>
      <c r="P44" s="38" t="s">
        <v>16</v>
      </c>
      <c r="Q44" s="38" t="s">
        <v>17</v>
      </c>
      <c r="R44" s="38" t="s">
        <v>18</v>
      </c>
      <c r="S44" s="38" t="s">
        <v>19</v>
      </c>
      <c r="T44" s="38" t="s">
        <v>20</v>
      </c>
      <c r="U44" s="4"/>
    </row>
    <row r="45" spans="2:21" ht="22.5" x14ac:dyDescent="0.55000000000000004">
      <c r="B45" s="148"/>
      <c r="C45" s="143"/>
      <c r="D45" s="144"/>
      <c r="E45" s="145"/>
      <c r="F45" s="143"/>
      <c r="G45" s="144"/>
      <c r="H45" s="144"/>
      <c r="I45" s="144"/>
      <c r="J45" s="145"/>
      <c r="K45" s="148"/>
      <c r="L45" s="148"/>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46" t="s">
        <v>64</v>
      </c>
      <c r="C47" s="137" t="s">
        <v>65</v>
      </c>
      <c r="D47" s="138"/>
      <c r="E47" s="139"/>
      <c r="F47" s="137" t="s">
        <v>66</v>
      </c>
      <c r="G47" s="138"/>
      <c r="H47" s="138"/>
      <c r="I47" s="138"/>
      <c r="J47" s="139"/>
      <c r="K47" s="146" t="s">
        <v>21</v>
      </c>
      <c r="L47" s="146" t="s">
        <v>22</v>
      </c>
      <c r="M47" s="38" t="s">
        <v>5</v>
      </c>
      <c r="N47" s="38" t="s">
        <v>6</v>
      </c>
      <c r="O47" s="38" t="s">
        <v>7</v>
      </c>
      <c r="P47" s="38" t="s">
        <v>8</v>
      </c>
      <c r="Q47" s="38" t="s">
        <v>9</v>
      </c>
      <c r="R47" s="38" t="s">
        <v>10</v>
      </c>
      <c r="S47" s="38" t="s">
        <v>11</v>
      </c>
      <c r="T47" s="39"/>
      <c r="U47" s="4"/>
    </row>
    <row r="48" spans="2:21" ht="22.5" x14ac:dyDescent="0.55000000000000004">
      <c r="B48" s="147"/>
      <c r="C48" s="140"/>
      <c r="D48" s="141"/>
      <c r="E48" s="142"/>
      <c r="F48" s="140"/>
      <c r="G48" s="141"/>
      <c r="H48" s="141"/>
      <c r="I48" s="141"/>
      <c r="J48" s="142"/>
      <c r="K48" s="147"/>
      <c r="L48" s="147"/>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47"/>
      <c r="C49" s="140"/>
      <c r="D49" s="141"/>
      <c r="E49" s="142"/>
      <c r="F49" s="140"/>
      <c r="G49" s="141"/>
      <c r="H49" s="141"/>
      <c r="I49" s="141"/>
      <c r="J49" s="142"/>
      <c r="K49" s="147"/>
      <c r="L49" s="147"/>
      <c r="M49" s="38" t="s">
        <v>13</v>
      </c>
      <c r="N49" s="38" t="s">
        <v>14</v>
      </c>
      <c r="O49" s="38" t="s">
        <v>15</v>
      </c>
      <c r="P49" s="38" t="s">
        <v>16</v>
      </c>
      <c r="Q49" s="38" t="s">
        <v>17</v>
      </c>
      <c r="R49" s="38" t="s">
        <v>18</v>
      </c>
      <c r="S49" s="38" t="s">
        <v>19</v>
      </c>
      <c r="T49" s="38" t="s">
        <v>20</v>
      </c>
      <c r="U49" s="4"/>
    </row>
    <row r="50" spans="2:21" ht="23" thickBot="1" x14ac:dyDescent="0.6">
      <c r="B50" s="148"/>
      <c r="C50" s="143"/>
      <c r="D50" s="144"/>
      <c r="E50" s="145"/>
      <c r="F50" s="143"/>
      <c r="G50" s="144"/>
      <c r="H50" s="144"/>
      <c r="I50" s="144"/>
      <c r="J50" s="145"/>
      <c r="K50" s="148"/>
      <c r="L50" s="148"/>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46" t="s">
        <v>74</v>
      </c>
      <c r="C51" s="137" t="s">
        <v>68</v>
      </c>
      <c r="D51" s="138"/>
      <c r="E51" s="139"/>
      <c r="F51" s="137" t="s">
        <v>67</v>
      </c>
      <c r="G51" s="138"/>
      <c r="H51" s="138"/>
      <c r="I51" s="138"/>
      <c r="J51" s="139"/>
      <c r="K51" s="146" t="s">
        <v>21</v>
      </c>
      <c r="L51" s="146" t="s">
        <v>22</v>
      </c>
      <c r="M51" s="38" t="s">
        <v>5</v>
      </c>
      <c r="N51" s="38" t="s">
        <v>6</v>
      </c>
      <c r="O51" s="38" t="s">
        <v>7</v>
      </c>
      <c r="P51" s="38" t="s">
        <v>8</v>
      </c>
      <c r="Q51" s="38" t="s">
        <v>9</v>
      </c>
      <c r="R51" s="38" t="s">
        <v>10</v>
      </c>
      <c r="S51" s="38" t="s">
        <v>11</v>
      </c>
      <c r="T51" s="39"/>
      <c r="U51" s="4"/>
    </row>
    <row r="52" spans="2:21" ht="22.5" x14ac:dyDescent="0.55000000000000004">
      <c r="B52" s="147"/>
      <c r="C52" s="140"/>
      <c r="D52" s="141"/>
      <c r="E52" s="142"/>
      <c r="F52" s="140"/>
      <c r="G52" s="141"/>
      <c r="H52" s="141"/>
      <c r="I52" s="141"/>
      <c r="J52" s="142"/>
      <c r="K52" s="147"/>
      <c r="L52" s="147"/>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47"/>
      <c r="C53" s="140"/>
      <c r="D53" s="141"/>
      <c r="E53" s="142"/>
      <c r="F53" s="140"/>
      <c r="G53" s="141"/>
      <c r="H53" s="141"/>
      <c r="I53" s="141"/>
      <c r="J53" s="142"/>
      <c r="K53" s="147"/>
      <c r="L53" s="147"/>
      <c r="M53" s="38" t="s">
        <v>13</v>
      </c>
      <c r="N53" s="38" t="s">
        <v>14</v>
      </c>
      <c r="O53" s="38" t="s">
        <v>15</v>
      </c>
      <c r="P53" s="38" t="s">
        <v>16</v>
      </c>
      <c r="Q53" s="38" t="s">
        <v>17</v>
      </c>
      <c r="R53" s="38" t="s">
        <v>18</v>
      </c>
      <c r="S53" s="38" t="s">
        <v>19</v>
      </c>
      <c r="T53" s="38" t="s">
        <v>20</v>
      </c>
    </row>
    <row r="54" spans="2:21" ht="28.25" customHeight="1" thickBot="1" x14ac:dyDescent="0.6">
      <c r="B54" s="148"/>
      <c r="C54" s="143"/>
      <c r="D54" s="144"/>
      <c r="E54" s="145"/>
      <c r="F54" s="143"/>
      <c r="G54" s="144"/>
      <c r="H54" s="144"/>
      <c r="I54" s="144"/>
      <c r="J54" s="145"/>
      <c r="K54" s="148"/>
      <c r="L54" s="148"/>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46" t="s">
        <v>75</v>
      </c>
      <c r="C55" s="137" t="s">
        <v>70</v>
      </c>
      <c r="D55" s="138"/>
      <c r="E55" s="139"/>
      <c r="F55" s="137" t="s">
        <v>71</v>
      </c>
      <c r="G55" s="138"/>
      <c r="H55" s="138"/>
      <c r="I55" s="138"/>
      <c r="J55" s="139"/>
      <c r="K55" s="146" t="s">
        <v>21</v>
      </c>
      <c r="L55" s="146" t="s">
        <v>22</v>
      </c>
      <c r="M55" s="38" t="s">
        <v>5</v>
      </c>
      <c r="N55" s="38" t="s">
        <v>6</v>
      </c>
      <c r="O55" s="38" t="s">
        <v>7</v>
      </c>
      <c r="P55" s="38" t="s">
        <v>8</v>
      </c>
      <c r="Q55" s="38" t="s">
        <v>9</v>
      </c>
      <c r="R55" s="38" t="s">
        <v>10</v>
      </c>
      <c r="S55" s="38" t="s">
        <v>11</v>
      </c>
      <c r="T55" s="39"/>
    </row>
    <row r="56" spans="2:21" ht="22.5" x14ac:dyDescent="0.55000000000000004">
      <c r="B56" s="147"/>
      <c r="C56" s="140"/>
      <c r="D56" s="141"/>
      <c r="E56" s="142"/>
      <c r="F56" s="140"/>
      <c r="G56" s="141"/>
      <c r="H56" s="141"/>
      <c r="I56" s="141"/>
      <c r="J56" s="142"/>
      <c r="K56" s="147"/>
      <c r="L56" s="147"/>
      <c r="M56" s="49"/>
      <c r="N56" s="49">
        <v>900</v>
      </c>
      <c r="O56" s="49"/>
      <c r="P56" s="49"/>
      <c r="Q56" s="49"/>
      <c r="R56" s="49"/>
      <c r="S56" s="2">
        <f>SUM(M56:R56)</f>
        <v>900</v>
      </c>
      <c r="T56" s="33"/>
    </row>
    <row r="57" spans="2:21" ht="22.5" x14ac:dyDescent="0.55000000000000004">
      <c r="B57" s="147"/>
      <c r="C57" s="140"/>
      <c r="D57" s="141"/>
      <c r="E57" s="142"/>
      <c r="F57" s="140"/>
      <c r="G57" s="141"/>
      <c r="H57" s="141"/>
      <c r="I57" s="141"/>
      <c r="J57" s="142"/>
      <c r="K57" s="147"/>
      <c r="L57" s="147"/>
      <c r="M57" s="38" t="s">
        <v>13</v>
      </c>
      <c r="N57" s="38" t="s">
        <v>14</v>
      </c>
      <c r="O57" s="38" t="s">
        <v>15</v>
      </c>
      <c r="P57" s="38" t="s">
        <v>16</v>
      </c>
      <c r="Q57" s="38" t="s">
        <v>17</v>
      </c>
      <c r="R57" s="38" t="s">
        <v>18</v>
      </c>
      <c r="S57" s="38" t="s">
        <v>19</v>
      </c>
      <c r="T57" s="38" t="s">
        <v>20</v>
      </c>
    </row>
    <row r="58" spans="2:21" ht="23" thickBot="1" x14ac:dyDescent="0.6">
      <c r="B58" s="148"/>
      <c r="C58" s="143"/>
      <c r="D58" s="144"/>
      <c r="E58" s="145"/>
      <c r="F58" s="143"/>
      <c r="G58" s="144"/>
      <c r="H58" s="144"/>
      <c r="I58" s="144"/>
      <c r="J58" s="145"/>
      <c r="K58" s="148"/>
      <c r="L58" s="148"/>
      <c r="M58" s="49"/>
      <c r="N58" s="49"/>
      <c r="O58" s="49"/>
      <c r="P58" s="49"/>
      <c r="Q58" s="49"/>
      <c r="R58" s="49"/>
      <c r="S58" s="2">
        <f>SUM(M58:R58)</f>
        <v>0</v>
      </c>
      <c r="T58" s="2">
        <f>S56+S58</f>
        <v>900</v>
      </c>
    </row>
    <row r="59" spans="2:21" ht="22.5" x14ac:dyDescent="0.55000000000000004">
      <c r="B59" s="146" t="s">
        <v>76</v>
      </c>
      <c r="C59" s="137" t="s">
        <v>72</v>
      </c>
      <c r="D59" s="138"/>
      <c r="E59" s="139"/>
      <c r="F59" s="137" t="s">
        <v>78</v>
      </c>
      <c r="G59" s="138"/>
      <c r="H59" s="138"/>
      <c r="I59" s="138"/>
      <c r="J59" s="139"/>
      <c r="K59" s="146" t="s">
        <v>21</v>
      </c>
      <c r="L59" s="146" t="s">
        <v>22</v>
      </c>
      <c r="M59" s="38" t="s">
        <v>5</v>
      </c>
      <c r="N59" s="38" t="s">
        <v>6</v>
      </c>
      <c r="O59" s="38" t="s">
        <v>7</v>
      </c>
      <c r="P59" s="38" t="s">
        <v>8</v>
      </c>
      <c r="Q59" s="38" t="s">
        <v>9</v>
      </c>
      <c r="R59" s="38" t="s">
        <v>10</v>
      </c>
      <c r="S59" s="38" t="s">
        <v>11</v>
      </c>
      <c r="T59" s="39"/>
    </row>
    <row r="60" spans="2:21" ht="22.5" x14ac:dyDescent="0.55000000000000004">
      <c r="B60" s="147"/>
      <c r="C60" s="140"/>
      <c r="D60" s="141"/>
      <c r="E60" s="142"/>
      <c r="F60" s="140"/>
      <c r="G60" s="141"/>
      <c r="H60" s="141"/>
      <c r="I60" s="141"/>
      <c r="J60" s="142"/>
      <c r="K60" s="147"/>
      <c r="L60" s="147"/>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47"/>
      <c r="C61" s="140"/>
      <c r="D61" s="141"/>
      <c r="E61" s="142"/>
      <c r="F61" s="140"/>
      <c r="G61" s="141"/>
      <c r="H61" s="141"/>
      <c r="I61" s="141"/>
      <c r="J61" s="142"/>
      <c r="K61" s="147"/>
      <c r="L61" s="147"/>
      <c r="M61" s="38" t="s">
        <v>13</v>
      </c>
      <c r="N61" s="38" t="s">
        <v>14</v>
      </c>
      <c r="O61" s="38" t="s">
        <v>15</v>
      </c>
      <c r="P61" s="38" t="s">
        <v>16</v>
      </c>
      <c r="Q61" s="38" t="s">
        <v>17</v>
      </c>
      <c r="R61" s="38" t="s">
        <v>18</v>
      </c>
      <c r="S61" s="38" t="s">
        <v>19</v>
      </c>
      <c r="T61" s="38" t="s">
        <v>20</v>
      </c>
    </row>
    <row r="62" spans="2:21" ht="23" thickBot="1" x14ac:dyDescent="0.6">
      <c r="B62" s="148"/>
      <c r="C62" s="143"/>
      <c r="D62" s="144"/>
      <c r="E62" s="145"/>
      <c r="F62" s="143"/>
      <c r="G62" s="144"/>
      <c r="H62" s="144"/>
      <c r="I62" s="144"/>
      <c r="J62" s="145"/>
      <c r="K62" s="148"/>
      <c r="L62" s="148"/>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46" t="s">
        <v>77</v>
      </c>
      <c r="C63" s="137" t="s">
        <v>73</v>
      </c>
      <c r="D63" s="138"/>
      <c r="E63" s="139"/>
      <c r="F63" s="137" t="s">
        <v>79</v>
      </c>
      <c r="G63" s="138"/>
      <c r="H63" s="138"/>
      <c r="I63" s="138"/>
      <c r="J63" s="139"/>
      <c r="K63" s="146" t="s">
        <v>21</v>
      </c>
      <c r="L63" s="146" t="s">
        <v>22</v>
      </c>
      <c r="M63" s="38" t="s">
        <v>5</v>
      </c>
      <c r="N63" s="38" t="s">
        <v>6</v>
      </c>
      <c r="O63" s="38" t="s">
        <v>7</v>
      </c>
      <c r="P63" s="38" t="s">
        <v>8</v>
      </c>
      <c r="Q63" s="38" t="s">
        <v>9</v>
      </c>
      <c r="R63" s="38" t="s">
        <v>10</v>
      </c>
      <c r="S63" s="38" t="s">
        <v>11</v>
      </c>
      <c r="T63" s="39"/>
    </row>
    <row r="64" spans="2:21" ht="22.5" x14ac:dyDescent="0.55000000000000004">
      <c r="B64" s="147"/>
      <c r="C64" s="140"/>
      <c r="D64" s="141"/>
      <c r="E64" s="142"/>
      <c r="F64" s="140"/>
      <c r="G64" s="141"/>
      <c r="H64" s="141"/>
      <c r="I64" s="141"/>
      <c r="J64" s="142"/>
      <c r="K64" s="147"/>
      <c r="L64" s="147"/>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47"/>
      <c r="C65" s="140"/>
      <c r="D65" s="141"/>
      <c r="E65" s="142"/>
      <c r="F65" s="140"/>
      <c r="G65" s="141"/>
      <c r="H65" s="141"/>
      <c r="I65" s="141"/>
      <c r="J65" s="142"/>
      <c r="K65" s="147"/>
      <c r="L65" s="147"/>
      <c r="M65" s="38" t="s">
        <v>13</v>
      </c>
      <c r="N65" s="38" t="s">
        <v>14</v>
      </c>
      <c r="O65" s="38" t="s">
        <v>15</v>
      </c>
      <c r="P65" s="38" t="s">
        <v>16</v>
      </c>
      <c r="Q65" s="38" t="s">
        <v>17</v>
      </c>
      <c r="R65" s="38" t="s">
        <v>18</v>
      </c>
      <c r="S65" s="38" t="s">
        <v>19</v>
      </c>
      <c r="T65" s="38" t="s">
        <v>20</v>
      </c>
    </row>
    <row r="66" spans="2:20" ht="22.5" x14ac:dyDescent="0.55000000000000004">
      <c r="B66" s="148"/>
      <c r="C66" s="143"/>
      <c r="D66" s="144"/>
      <c r="E66" s="145"/>
      <c r="F66" s="143"/>
      <c r="G66" s="144"/>
      <c r="H66" s="144"/>
      <c r="I66" s="144"/>
      <c r="J66" s="145"/>
      <c r="K66" s="148"/>
      <c r="L66" s="148"/>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46" t="s">
        <v>80</v>
      </c>
      <c r="C69" s="137" t="s">
        <v>86</v>
      </c>
      <c r="D69" s="138"/>
      <c r="E69" s="139"/>
      <c r="F69" s="137" t="s">
        <v>85</v>
      </c>
      <c r="G69" s="138"/>
      <c r="H69" s="138"/>
      <c r="I69" s="138"/>
      <c r="J69" s="139"/>
      <c r="K69" s="146" t="s">
        <v>21</v>
      </c>
      <c r="L69" s="146" t="s">
        <v>22</v>
      </c>
      <c r="M69" s="43" t="s">
        <v>5</v>
      </c>
      <c r="N69" s="43" t="s">
        <v>6</v>
      </c>
      <c r="O69" s="43" t="s">
        <v>7</v>
      </c>
      <c r="P69" s="43" t="s">
        <v>8</v>
      </c>
      <c r="Q69" s="43" t="s">
        <v>9</v>
      </c>
      <c r="R69" s="43" t="s">
        <v>10</v>
      </c>
      <c r="S69" s="43" t="s">
        <v>11</v>
      </c>
      <c r="T69" s="39"/>
    </row>
    <row r="70" spans="2:20" ht="22.5" x14ac:dyDescent="0.55000000000000004">
      <c r="B70" s="147"/>
      <c r="C70" s="140"/>
      <c r="D70" s="141"/>
      <c r="E70" s="142"/>
      <c r="F70" s="140"/>
      <c r="G70" s="141"/>
      <c r="H70" s="141"/>
      <c r="I70" s="141"/>
      <c r="J70" s="142"/>
      <c r="K70" s="147"/>
      <c r="L70" s="147"/>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47"/>
      <c r="C71" s="140"/>
      <c r="D71" s="141"/>
      <c r="E71" s="142"/>
      <c r="F71" s="140"/>
      <c r="G71" s="141"/>
      <c r="H71" s="141"/>
      <c r="I71" s="141"/>
      <c r="J71" s="142"/>
      <c r="K71" s="147"/>
      <c r="L71" s="147"/>
      <c r="M71" s="43" t="s">
        <v>13</v>
      </c>
      <c r="N71" s="43" t="s">
        <v>14</v>
      </c>
      <c r="O71" s="43" t="s">
        <v>15</v>
      </c>
      <c r="P71" s="43" t="s">
        <v>16</v>
      </c>
      <c r="Q71" s="43" t="s">
        <v>17</v>
      </c>
      <c r="R71" s="43" t="s">
        <v>18</v>
      </c>
      <c r="S71" s="43" t="s">
        <v>19</v>
      </c>
      <c r="T71" s="43" t="s">
        <v>20</v>
      </c>
    </row>
    <row r="72" spans="2:20" ht="23" thickBot="1" x14ac:dyDescent="0.6">
      <c r="B72" s="148"/>
      <c r="C72" s="143"/>
      <c r="D72" s="144"/>
      <c r="E72" s="145"/>
      <c r="F72" s="143"/>
      <c r="G72" s="144"/>
      <c r="H72" s="144"/>
      <c r="I72" s="144"/>
      <c r="J72" s="145"/>
      <c r="K72" s="148"/>
      <c r="L72" s="148"/>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46" t="s">
        <v>81</v>
      </c>
      <c r="C73" s="137" t="s">
        <v>87</v>
      </c>
      <c r="D73" s="138"/>
      <c r="E73" s="139"/>
      <c r="F73" s="137" t="s">
        <v>89</v>
      </c>
      <c r="G73" s="138"/>
      <c r="H73" s="138"/>
      <c r="I73" s="138"/>
      <c r="J73" s="139"/>
      <c r="K73" s="146" t="s">
        <v>21</v>
      </c>
      <c r="L73" s="146" t="s">
        <v>22</v>
      </c>
      <c r="M73" s="43" t="s">
        <v>5</v>
      </c>
      <c r="N73" s="43" t="s">
        <v>6</v>
      </c>
      <c r="O73" s="43" t="s">
        <v>7</v>
      </c>
      <c r="P73" s="43" t="s">
        <v>8</v>
      </c>
      <c r="Q73" s="43" t="s">
        <v>9</v>
      </c>
      <c r="R73" s="43" t="s">
        <v>10</v>
      </c>
      <c r="S73" s="43" t="s">
        <v>11</v>
      </c>
      <c r="T73" s="39"/>
    </row>
    <row r="74" spans="2:20" ht="22.5" x14ac:dyDescent="0.55000000000000004">
      <c r="B74" s="147"/>
      <c r="C74" s="140"/>
      <c r="D74" s="141"/>
      <c r="E74" s="142"/>
      <c r="F74" s="140"/>
      <c r="G74" s="141"/>
      <c r="H74" s="141"/>
      <c r="I74" s="141"/>
      <c r="J74" s="142"/>
      <c r="K74" s="147"/>
      <c r="L74" s="147"/>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47"/>
      <c r="C75" s="140"/>
      <c r="D75" s="141"/>
      <c r="E75" s="142"/>
      <c r="F75" s="140"/>
      <c r="G75" s="141"/>
      <c r="H75" s="141"/>
      <c r="I75" s="141"/>
      <c r="J75" s="142"/>
      <c r="K75" s="147"/>
      <c r="L75" s="147"/>
      <c r="M75" s="43" t="s">
        <v>13</v>
      </c>
      <c r="N75" s="43" t="s">
        <v>14</v>
      </c>
      <c r="O75" s="43" t="s">
        <v>15</v>
      </c>
      <c r="P75" s="43" t="s">
        <v>16</v>
      </c>
      <c r="Q75" s="43" t="s">
        <v>17</v>
      </c>
      <c r="R75" s="43" t="s">
        <v>18</v>
      </c>
      <c r="S75" s="43" t="s">
        <v>19</v>
      </c>
      <c r="T75" s="43" t="s">
        <v>20</v>
      </c>
    </row>
    <row r="76" spans="2:20" ht="23" thickBot="1" x14ac:dyDescent="0.6">
      <c r="B76" s="148"/>
      <c r="C76" s="143"/>
      <c r="D76" s="144"/>
      <c r="E76" s="145"/>
      <c r="F76" s="143"/>
      <c r="G76" s="144"/>
      <c r="H76" s="144"/>
      <c r="I76" s="144"/>
      <c r="J76" s="145"/>
      <c r="K76" s="148"/>
      <c r="L76" s="148"/>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46" t="s">
        <v>82</v>
      </c>
      <c r="C77" s="137" t="s">
        <v>88</v>
      </c>
      <c r="D77" s="138"/>
      <c r="E77" s="139"/>
      <c r="F77" s="137" t="s">
        <v>90</v>
      </c>
      <c r="G77" s="138"/>
      <c r="H77" s="138"/>
      <c r="I77" s="138"/>
      <c r="J77" s="139"/>
      <c r="K77" s="146" t="s">
        <v>21</v>
      </c>
      <c r="L77" s="146" t="s">
        <v>22</v>
      </c>
      <c r="M77" s="43" t="s">
        <v>5</v>
      </c>
      <c r="N77" s="43" t="s">
        <v>6</v>
      </c>
      <c r="O77" s="43" t="s">
        <v>7</v>
      </c>
      <c r="P77" s="43" t="s">
        <v>8</v>
      </c>
      <c r="Q77" s="43" t="s">
        <v>9</v>
      </c>
      <c r="R77" s="43" t="s">
        <v>10</v>
      </c>
      <c r="S77" s="43" t="s">
        <v>11</v>
      </c>
      <c r="T77" s="39"/>
    </row>
    <row r="78" spans="2:20" ht="22.5" x14ac:dyDescent="0.55000000000000004">
      <c r="B78" s="147"/>
      <c r="C78" s="140"/>
      <c r="D78" s="141"/>
      <c r="E78" s="142"/>
      <c r="F78" s="140"/>
      <c r="G78" s="141"/>
      <c r="H78" s="141"/>
      <c r="I78" s="141"/>
      <c r="J78" s="142"/>
      <c r="K78" s="147"/>
      <c r="L78" s="147"/>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47"/>
      <c r="C79" s="140"/>
      <c r="D79" s="141"/>
      <c r="E79" s="142"/>
      <c r="F79" s="140"/>
      <c r="G79" s="141"/>
      <c r="H79" s="141"/>
      <c r="I79" s="141"/>
      <c r="J79" s="142"/>
      <c r="K79" s="147"/>
      <c r="L79" s="147"/>
      <c r="M79" s="43" t="s">
        <v>13</v>
      </c>
      <c r="N79" s="43" t="s">
        <v>14</v>
      </c>
      <c r="O79" s="43" t="s">
        <v>15</v>
      </c>
      <c r="P79" s="43" t="s">
        <v>16</v>
      </c>
      <c r="Q79" s="43" t="s">
        <v>17</v>
      </c>
      <c r="R79" s="43" t="s">
        <v>18</v>
      </c>
      <c r="S79" s="43" t="s">
        <v>19</v>
      </c>
      <c r="T79" s="43" t="s">
        <v>20</v>
      </c>
    </row>
    <row r="80" spans="2:20" ht="23" thickBot="1" x14ac:dyDescent="0.6">
      <c r="B80" s="148"/>
      <c r="C80" s="143"/>
      <c r="D80" s="144"/>
      <c r="E80" s="145"/>
      <c r="F80" s="143"/>
      <c r="G80" s="144"/>
      <c r="H80" s="144"/>
      <c r="I80" s="144"/>
      <c r="J80" s="145"/>
      <c r="K80" s="148"/>
      <c r="L80" s="148"/>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46" t="s">
        <v>83</v>
      </c>
      <c r="C81" s="137" t="s">
        <v>91</v>
      </c>
      <c r="D81" s="138"/>
      <c r="E81" s="139"/>
      <c r="F81" s="137" t="s">
        <v>93</v>
      </c>
      <c r="G81" s="138"/>
      <c r="H81" s="138"/>
      <c r="I81" s="138"/>
      <c r="J81" s="139"/>
      <c r="K81" s="146" t="s">
        <v>21</v>
      </c>
      <c r="L81" s="146" t="s">
        <v>22</v>
      </c>
      <c r="M81" s="43" t="s">
        <v>5</v>
      </c>
      <c r="N81" s="43" t="s">
        <v>6</v>
      </c>
      <c r="O81" s="43" t="s">
        <v>7</v>
      </c>
      <c r="P81" s="43" t="s">
        <v>8</v>
      </c>
      <c r="Q81" s="43" t="s">
        <v>9</v>
      </c>
      <c r="R81" s="43" t="s">
        <v>10</v>
      </c>
      <c r="S81" s="43" t="s">
        <v>11</v>
      </c>
      <c r="T81" s="39"/>
    </row>
    <row r="82" spans="2:20" ht="22.5" x14ac:dyDescent="0.55000000000000004">
      <c r="B82" s="147"/>
      <c r="C82" s="140"/>
      <c r="D82" s="141"/>
      <c r="E82" s="142"/>
      <c r="F82" s="140"/>
      <c r="G82" s="141"/>
      <c r="H82" s="141"/>
      <c r="I82" s="141"/>
      <c r="J82" s="142"/>
      <c r="K82" s="147"/>
      <c r="L82" s="147"/>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47"/>
      <c r="C83" s="140"/>
      <c r="D83" s="141"/>
      <c r="E83" s="142"/>
      <c r="F83" s="140"/>
      <c r="G83" s="141"/>
      <c r="H83" s="141"/>
      <c r="I83" s="141"/>
      <c r="J83" s="142"/>
      <c r="K83" s="147"/>
      <c r="L83" s="147"/>
      <c r="M83" s="43" t="s">
        <v>13</v>
      </c>
      <c r="N83" s="43" t="s">
        <v>14</v>
      </c>
      <c r="O83" s="43" t="s">
        <v>15</v>
      </c>
      <c r="P83" s="43" t="s">
        <v>16</v>
      </c>
      <c r="Q83" s="43" t="s">
        <v>17</v>
      </c>
      <c r="R83" s="43" t="s">
        <v>18</v>
      </c>
      <c r="S83" s="43" t="s">
        <v>19</v>
      </c>
      <c r="T83" s="43" t="s">
        <v>20</v>
      </c>
    </row>
    <row r="84" spans="2:20" ht="23" thickBot="1" x14ac:dyDescent="0.6">
      <c r="B84" s="148"/>
      <c r="C84" s="143"/>
      <c r="D84" s="144"/>
      <c r="E84" s="145"/>
      <c r="F84" s="143"/>
      <c r="G84" s="144"/>
      <c r="H84" s="144"/>
      <c r="I84" s="144"/>
      <c r="J84" s="145"/>
      <c r="K84" s="148"/>
      <c r="L84" s="148"/>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46" t="s">
        <v>84</v>
      </c>
      <c r="C85" s="137" t="s">
        <v>92</v>
      </c>
      <c r="D85" s="138"/>
      <c r="E85" s="139"/>
      <c r="F85" s="137" t="s">
        <v>94</v>
      </c>
      <c r="G85" s="138"/>
      <c r="H85" s="138"/>
      <c r="I85" s="138"/>
      <c r="J85" s="139"/>
      <c r="K85" s="146" t="s">
        <v>21</v>
      </c>
      <c r="L85" s="146" t="s">
        <v>22</v>
      </c>
      <c r="M85" s="43" t="s">
        <v>5</v>
      </c>
      <c r="N85" s="43" t="s">
        <v>6</v>
      </c>
      <c r="O85" s="43" t="s">
        <v>7</v>
      </c>
      <c r="P85" s="43" t="s">
        <v>8</v>
      </c>
      <c r="Q85" s="43" t="s">
        <v>9</v>
      </c>
      <c r="R85" s="43" t="s">
        <v>10</v>
      </c>
      <c r="S85" s="43" t="s">
        <v>11</v>
      </c>
      <c r="T85" s="39"/>
    </row>
    <row r="86" spans="2:20" ht="22.5" x14ac:dyDescent="0.55000000000000004">
      <c r="B86" s="147"/>
      <c r="C86" s="140"/>
      <c r="D86" s="141"/>
      <c r="E86" s="142"/>
      <c r="F86" s="140"/>
      <c r="G86" s="141"/>
      <c r="H86" s="141"/>
      <c r="I86" s="141"/>
      <c r="J86" s="142"/>
      <c r="K86" s="147"/>
      <c r="L86" s="147"/>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47"/>
      <c r="C87" s="140"/>
      <c r="D87" s="141"/>
      <c r="E87" s="142"/>
      <c r="F87" s="140"/>
      <c r="G87" s="141"/>
      <c r="H87" s="141"/>
      <c r="I87" s="141"/>
      <c r="J87" s="142"/>
      <c r="K87" s="147"/>
      <c r="L87" s="147"/>
      <c r="M87" s="43" t="s">
        <v>13</v>
      </c>
      <c r="N87" s="43" t="s">
        <v>14</v>
      </c>
      <c r="O87" s="43" t="s">
        <v>15</v>
      </c>
      <c r="P87" s="43" t="s">
        <v>16</v>
      </c>
      <c r="Q87" s="43" t="s">
        <v>17</v>
      </c>
      <c r="R87" s="43" t="s">
        <v>18</v>
      </c>
      <c r="S87" s="43" t="s">
        <v>19</v>
      </c>
      <c r="T87" s="43" t="s">
        <v>20</v>
      </c>
    </row>
    <row r="88" spans="2:20" ht="22.5" x14ac:dyDescent="0.55000000000000004">
      <c r="B88" s="148"/>
      <c r="C88" s="143"/>
      <c r="D88" s="144"/>
      <c r="E88" s="145"/>
      <c r="F88" s="143"/>
      <c r="G88" s="144"/>
      <c r="H88" s="144"/>
      <c r="I88" s="144"/>
      <c r="J88" s="145"/>
      <c r="K88" s="148"/>
      <c r="L88" s="148"/>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71" t="s">
        <v>171</v>
      </c>
      <c r="C90" s="172"/>
      <c r="D90" s="172"/>
      <c r="E90" s="172"/>
      <c r="F90" s="172"/>
      <c r="G90" s="172"/>
      <c r="H90" s="172"/>
      <c r="I90" s="172"/>
      <c r="J90" s="172"/>
      <c r="K90" s="172"/>
      <c r="L90" s="172"/>
      <c r="M90" s="172"/>
      <c r="N90" s="172"/>
      <c r="O90" s="172"/>
      <c r="P90" s="172"/>
      <c r="Q90" s="172"/>
      <c r="R90" s="172"/>
      <c r="S90" s="172"/>
      <c r="T90" s="173"/>
    </row>
    <row r="93" spans="2:20" ht="22.5" x14ac:dyDescent="0.55000000000000004">
      <c r="C93" s="46" t="s">
        <v>69</v>
      </c>
    </row>
    <row r="95" spans="2:20" ht="22.5" x14ac:dyDescent="0.55000000000000004">
      <c r="M95" s="48"/>
      <c r="N95" s="46" t="s">
        <v>60</v>
      </c>
      <c r="O95" s="46"/>
      <c r="P95" s="46"/>
      <c r="Q95" s="46"/>
      <c r="R95" s="46"/>
    </row>
  </sheetData>
  <mergeCells count="102">
    <mergeCell ref="B90:T90"/>
    <mergeCell ref="B85:B88"/>
    <mergeCell ref="C85:E88"/>
    <mergeCell ref="F85:J88"/>
    <mergeCell ref="K85:K88"/>
    <mergeCell ref="L85:L88"/>
    <mergeCell ref="B81:B84"/>
    <mergeCell ref="C81:E84"/>
    <mergeCell ref="F81:J84"/>
    <mergeCell ref="K81:K84"/>
    <mergeCell ref="L81:L84"/>
    <mergeCell ref="B77:B80"/>
    <mergeCell ref="C77:E80"/>
    <mergeCell ref="F77:J80"/>
    <mergeCell ref="K77:K80"/>
    <mergeCell ref="L77:L80"/>
    <mergeCell ref="B73:B76"/>
    <mergeCell ref="C73:E76"/>
    <mergeCell ref="F73:J76"/>
    <mergeCell ref="K73:K76"/>
    <mergeCell ref="L73:L76"/>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K34:K37"/>
    <mergeCell ref="L34:L37"/>
    <mergeCell ref="B30:B33"/>
    <mergeCell ref="C30:E33"/>
    <mergeCell ref="F30:J33"/>
    <mergeCell ref="K30:K33"/>
    <mergeCell ref="L30:L33"/>
    <mergeCell ref="B9:T9"/>
    <mergeCell ref="B11:T11"/>
    <mergeCell ref="B13:T13"/>
    <mergeCell ref="C14:E14"/>
    <mergeCell ref="F14:J14"/>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62" t="s">
        <v>29</v>
      </c>
      <c r="C2" s="162"/>
      <c r="D2" s="162"/>
      <c r="E2" s="162"/>
      <c r="F2" s="162"/>
      <c r="G2" s="162"/>
      <c r="H2" s="162"/>
      <c r="I2" s="162"/>
      <c r="J2" s="177" t="str">
        <f>A①_入力!J2</f>
        <v>3-5</v>
      </c>
      <c r="K2" s="177"/>
      <c r="L2" s="177"/>
      <c r="M2" s="51" t="str">
        <f>A①_入力!M2</f>
        <v>第3-5問_売上関連のPL・BS・CF・資金計画（その３-5）</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78" t="s">
        <v>0</v>
      </c>
      <c r="C4" s="178"/>
      <c r="D4" s="178"/>
      <c r="E4" s="178"/>
      <c r="F4" s="178"/>
      <c r="G4" s="178"/>
      <c r="H4" s="178"/>
      <c r="I4" s="178"/>
      <c r="J4" s="178"/>
      <c r="K4" s="178"/>
      <c r="L4" s="178"/>
      <c r="M4" s="178"/>
      <c r="N4" s="178"/>
      <c r="O4" s="178"/>
      <c r="P4" s="178"/>
      <c r="Q4" s="178"/>
      <c r="R4" s="178"/>
      <c r="S4" s="178"/>
      <c r="T4" s="178"/>
    </row>
    <row r="5" spans="2:20" ht="46.75" customHeight="1" x14ac:dyDescent="0.55000000000000004">
      <c r="B5" s="179" t="s">
        <v>30</v>
      </c>
      <c r="C5" s="179"/>
      <c r="D5" s="179"/>
      <c r="E5" s="179"/>
      <c r="F5" s="179"/>
      <c r="G5" s="179"/>
      <c r="H5" s="179"/>
      <c r="I5" s="179"/>
      <c r="J5" s="179"/>
      <c r="K5" s="179"/>
      <c r="L5" s="179"/>
      <c r="M5" s="179"/>
      <c r="N5" s="179"/>
      <c r="O5" s="179"/>
      <c r="P5" s="179"/>
      <c r="Q5" s="179"/>
      <c r="R5" s="179"/>
      <c r="S5" s="179"/>
      <c r="T5" s="179"/>
    </row>
    <row r="6" spans="2:20" ht="7.75" customHeight="1" x14ac:dyDescent="0.55000000000000004"/>
    <row r="7" spans="2:20" ht="28.5" x14ac:dyDescent="0.95">
      <c r="B7" s="12">
        <v>1</v>
      </c>
      <c r="C7" s="175" t="s">
        <v>159</v>
      </c>
      <c r="D7" s="175"/>
      <c r="E7" s="175"/>
      <c r="F7" s="11">
        <f>A①_入力!F7</f>
        <v>2</v>
      </c>
      <c r="G7" s="161" t="str">
        <f>A①_入力!G7</f>
        <v>問題</v>
      </c>
      <c r="H7" s="161"/>
      <c r="I7" s="161"/>
    </row>
    <row r="8" spans="2:20" ht="5.4" customHeight="1" x14ac:dyDescent="0.55000000000000004"/>
    <row r="9" spans="2:20" ht="124" customHeight="1" x14ac:dyDescent="0.55000000000000004">
      <c r="B9" s="176" t="s">
        <v>166</v>
      </c>
      <c r="C9" s="176"/>
      <c r="D9" s="176"/>
      <c r="E9" s="176"/>
      <c r="F9" s="176"/>
      <c r="G9" s="176"/>
      <c r="H9" s="176"/>
      <c r="I9" s="176"/>
      <c r="J9" s="176"/>
      <c r="K9" s="176"/>
      <c r="L9" s="176"/>
      <c r="M9" s="176"/>
      <c r="N9" s="176"/>
      <c r="O9" s="176"/>
      <c r="P9" s="176"/>
      <c r="Q9" s="176"/>
      <c r="R9" s="176"/>
      <c r="S9" s="176"/>
      <c r="T9" s="176"/>
    </row>
    <row r="10" spans="2:20" ht="11.5" customHeight="1" x14ac:dyDescent="0.55000000000000004"/>
    <row r="11" spans="2:20" ht="152" customHeight="1" x14ac:dyDescent="0.55000000000000004">
      <c r="B11" s="149" t="s">
        <v>165</v>
      </c>
      <c r="C11" s="150"/>
      <c r="D11" s="150"/>
      <c r="E11" s="150"/>
      <c r="F11" s="150"/>
      <c r="G11" s="150"/>
      <c r="H11" s="150"/>
      <c r="I11" s="150"/>
      <c r="J11" s="150"/>
      <c r="K11" s="150"/>
      <c r="L11" s="150"/>
      <c r="M11" s="150"/>
      <c r="N11" s="150"/>
      <c r="O11" s="150"/>
      <c r="P11" s="150"/>
      <c r="Q11" s="150"/>
      <c r="R11" s="150"/>
      <c r="S11" s="150"/>
      <c r="T11" s="151"/>
    </row>
    <row r="12" spans="2:20" ht="4.25" customHeight="1" x14ac:dyDescent="0.55000000000000004"/>
    <row r="13" spans="2:20" ht="11.5" customHeight="1" thickBot="1" x14ac:dyDescent="0.6"/>
    <row r="14" spans="2:20" ht="29" thickBot="1" x14ac:dyDescent="0.6">
      <c r="B14" s="180" t="s">
        <v>100</v>
      </c>
      <c r="C14" s="153"/>
      <c r="D14" s="153"/>
      <c r="E14" s="153"/>
      <c r="F14" s="153"/>
      <c r="G14" s="153"/>
      <c r="H14" s="153"/>
      <c r="I14" s="153"/>
      <c r="J14" s="153"/>
      <c r="K14" s="153"/>
      <c r="L14" s="153"/>
      <c r="M14" s="153"/>
      <c r="N14" s="153"/>
      <c r="O14" s="153"/>
      <c r="P14" s="153"/>
      <c r="Q14" s="153"/>
      <c r="R14" s="153"/>
      <c r="S14" s="153"/>
      <c r="T14" s="181"/>
    </row>
    <row r="15" spans="2:20" ht="22.5" x14ac:dyDescent="0.55000000000000004">
      <c r="B15" s="40" t="s">
        <v>1</v>
      </c>
      <c r="C15" s="155" t="s">
        <v>2</v>
      </c>
      <c r="D15" s="156"/>
      <c r="E15" s="157"/>
      <c r="F15" s="155" t="s">
        <v>12</v>
      </c>
      <c r="G15" s="156"/>
      <c r="H15" s="156"/>
      <c r="I15" s="156"/>
      <c r="J15" s="157"/>
      <c r="K15" s="35" t="s">
        <v>3</v>
      </c>
      <c r="L15" s="35" t="s">
        <v>4</v>
      </c>
      <c r="M15" s="36" t="s">
        <v>5</v>
      </c>
      <c r="N15" s="36" t="s">
        <v>6</v>
      </c>
      <c r="O15" s="36" t="s">
        <v>7</v>
      </c>
      <c r="P15" s="36" t="s">
        <v>8</v>
      </c>
      <c r="Q15" s="36" t="s">
        <v>9</v>
      </c>
      <c r="R15" s="36" t="s">
        <v>10</v>
      </c>
      <c r="S15" s="36" t="s">
        <v>11</v>
      </c>
      <c r="T15" s="39"/>
    </row>
    <row r="16" spans="2:20" ht="21.65" customHeight="1" x14ac:dyDescent="0.55000000000000004">
      <c r="B16" s="146" t="s">
        <v>23</v>
      </c>
      <c r="C16" s="168" t="s">
        <v>44</v>
      </c>
      <c r="D16" s="169"/>
      <c r="E16" s="170"/>
      <c r="F16" s="174" t="s">
        <v>98</v>
      </c>
      <c r="G16" s="169"/>
      <c r="H16" s="169"/>
      <c r="I16" s="169"/>
      <c r="J16" s="170"/>
      <c r="K16" s="146" t="s">
        <v>21</v>
      </c>
      <c r="L16" s="146"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47"/>
      <c r="C17" s="140"/>
      <c r="D17" s="141"/>
      <c r="E17" s="142"/>
      <c r="F17" s="140"/>
      <c r="G17" s="141"/>
      <c r="H17" s="141"/>
      <c r="I17" s="141"/>
      <c r="J17" s="142"/>
      <c r="K17" s="147"/>
      <c r="L17" s="147"/>
      <c r="M17" s="36" t="s">
        <v>13</v>
      </c>
      <c r="N17" s="36" t="s">
        <v>14</v>
      </c>
      <c r="O17" s="36" t="s">
        <v>15</v>
      </c>
      <c r="P17" s="36" t="s">
        <v>16</v>
      </c>
      <c r="Q17" s="36" t="s">
        <v>17</v>
      </c>
      <c r="R17" s="36" t="s">
        <v>18</v>
      </c>
      <c r="S17" s="36" t="s">
        <v>19</v>
      </c>
      <c r="T17" s="36" t="s">
        <v>20</v>
      </c>
    </row>
    <row r="18" spans="2:20" ht="21.65" customHeight="1" thickBot="1" x14ac:dyDescent="0.6">
      <c r="B18" s="148"/>
      <c r="C18" s="143"/>
      <c r="D18" s="144"/>
      <c r="E18" s="145"/>
      <c r="F18" s="143"/>
      <c r="G18" s="144"/>
      <c r="H18" s="144"/>
      <c r="I18" s="144"/>
      <c r="J18" s="145"/>
      <c r="K18" s="148"/>
      <c r="L18" s="148"/>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46" t="s">
        <v>36</v>
      </c>
      <c r="C19" s="167" t="s">
        <v>45</v>
      </c>
      <c r="D19" s="138"/>
      <c r="E19" s="139"/>
      <c r="F19" s="167" t="s">
        <v>99</v>
      </c>
      <c r="G19" s="138"/>
      <c r="H19" s="138"/>
      <c r="I19" s="138"/>
      <c r="J19" s="139"/>
      <c r="K19" s="146"/>
      <c r="L19" s="146" t="s">
        <v>46</v>
      </c>
      <c r="M19" s="36" t="s">
        <v>5</v>
      </c>
      <c r="N19" s="36" t="s">
        <v>6</v>
      </c>
      <c r="O19" s="36" t="s">
        <v>7</v>
      </c>
      <c r="P19" s="36" t="s">
        <v>8</v>
      </c>
      <c r="Q19" s="36" t="s">
        <v>9</v>
      </c>
      <c r="R19" s="36" t="s">
        <v>10</v>
      </c>
      <c r="S19" s="36" t="s">
        <v>11</v>
      </c>
      <c r="T19" s="39"/>
    </row>
    <row r="20" spans="2:20" ht="22.5" x14ac:dyDescent="0.55000000000000004">
      <c r="B20" s="147"/>
      <c r="C20" s="140"/>
      <c r="D20" s="141"/>
      <c r="E20" s="142"/>
      <c r="F20" s="140"/>
      <c r="G20" s="141"/>
      <c r="H20" s="141"/>
      <c r="I20" s="141"/>
      <c r="J20" s="142"/>
      <c r="K20" s="147"/>
      <c r="L20" s="147"/>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47"/>
      <c r="C21" s="140"/>
      <c r="D21" s="141"/>
      <c r="E21" s="142"/>
      <c r="F21" s="140"/>
      <c r="G21" s="141"/>
      <c r="H21" s="141"/>
      <c r="I21" s="141"/>
      <c r="J21" s="142"/>
      <c r="K21" s="147"/>
      <c r="L21" s="147"/>
      <c r="M21" s="36" t="s">
        <v>13</v>
      </c>
      <c r="N21" s="36" t="s">
        <v>14</v>
      </c>
      <c r="O21" s="36" t="s">
        <v>15</v>
      </c>
      <c r="P21" s="36" t="s">
        <v>16</v>
      </c>
      <c r="Q21" s="36" t="s">
        <v>17</v>
      </c>
      <c r="R21" s="36" t="s">
        <v>18</v>
      </c>
      <c r="S21" s="36" t="s">
        <v>19</v>
      </c>
      <c r="T21" s="36" t="s">
        <v>20</v>
      </c>
    </row>
    <row r="22" spans="2:20" ht="23" thickBot="1" x14ac:dyDescent="0.6">
      <c r="B22" s="148"/>
      <c r="C22" s="143"/>
      <c r="D22" s="144"/>
      <c r="E22" s="145"/>
      <c r="F22" s="143"/>
      <c r="G22" s="144"/>
      <c r="H22" s="144"/>
      <c r="I22" s="144"/>
      <c r="J22" s="145"/>
      <c r="K22" s="148"/>
      <c r="L22" s="148"/>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46" t="s">
        <v>42</v>
      </c>
      <c r="C23" s="167" t="s">
        <v>25</v>
      </c>
      <c r="D23" s="138"/>
      <c r="E23" s="139"/>
      <c r="F23" s="167" t="s">
        <v>99</v>
      </c>
      <c r="G23" s="138"/>
      <c r="H23" s="138"/>
      <c r="I23" s="138"/>
      <c r="J23" s="139"/>
      <c r="K23" s="146" t="s">
        <v>21</v>
      </c>
      <c r="L23" s="146" t="s">
        <v>22</v>
      </c>
      <c r="M23" s="36" t="s">
        <v>5</v>
      </c>
      <c r="N23" s="36" t="s">
        <v>6</v>
      </c>
      <c r="O23" s="36" t="s">
        <v>7</v>
      </c>
      <c r="P23" s="36" t="s">
        <v>8</v>
      </c>
      <c r="Q23" s="36" t="s">
        <v>9</v>
      </c>
      <c r="R23" s="36" t="s">
        <v>10</v>
      </c>
      <c r="S23" s="36" t="s">
        <v>11</v>
      </c>
      <c r="T23" s="39"/>
    </row>
    <row r="24" spans="2:20" ht="22.5" x14ac:dyDescent="0.55000000000000004">
      <c r="B24" s="147"/>
      <c r="C24" s="140"/>
      <c r="D24" s="141"/>
      <c r="E24" s="142"/>
      <c r="F24" s="140"/>
      <c r="G24" s="141"/>
      <c r="H24" s="141"/>
      <c r="I24" s="141"/>
      <c r="J24" s="142"/>
      <c r="K24" s="147"/>
      <c r="L24" s="147"/>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47"/>
      <c r="C25" s="140"/>
      <c r="D25" s="141"/>
      <c r="E25" s="142"/>
      <c r="F25" s="140"/>
      <c r="G25" s="141"/>
      <c r="H25" s="141"/>
      <c r="I25" s="141"/>
      <c r="J25" s="142"/>
      <c r="K25" s="147"/>
      <c r="L25" s="147"/>
      <c r="M25" s="36" t="s">
        <v>13</v>
      </c>
      <c r="N25" s="36" t="s">
        <v>14</v>
      </c>
      <c r="O25" s="36" t="s">
        <v>15</v>
      </c>
      <c r="P25" s="36" t="s">
        <v>16</v>
      </c>
      <c r="Q25" s="36" t="s">
        <v>17</v>
      </c>
      <c r="R25" s="36" t="s">
        <v>18</v>
      </c>
      <c r="S25" s="36" t="s">
        <v>19</v>
      </c>
      <c r="T25" s="36" t="s">
        <v>20</v>
      </c>
    </row>
    <row r="26" spans="2:20" ht="35.4" customHeight="1" thickBot="1" x14ac:dyDescent="0.6">
      <c r="B26" s="148"/>
      <c r="C26" s="143"/>
      <c r="D26" s="144"/>
      <c r="E26" s="145"/>
      <c r="F26" s="143"/>
      <c r="G26" s="144"/>
      <c r="H26" s="144"/>
      <c r="I26" s="144"/>
      <c r="J26" s="145"/>
      <c r="K26" s="148"/>
      <c r="L26" s="148"/>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46" t="s">
        <v>95</v>
      </c>
      <c r="C27" s="137" t="s">
        <v>96</v>
      </c>
      <c r="D27" s="138"/>
      <c r="E27" s="139"/>
      <c r="F27" s="137" t="s">
        <v>97</v>
      </c>
      <c r="G27" s="138"/>
      <c r="H27" s="138"/>
      <c r="I27" s="138"/>
      <c r="J27" s="139"/>
      <c r="K27" s="146" t="s">
        <v>21</v>
      </c>
      <c r="L27" s="146" t="s">
        <v>22</v>
      </c>
      <c r="M27" s="43" t="s">
        <v>5</v>
      </c>
      <c r="N27" s="43" t="s">
        <v>6</v>
      </c>
      <c r="O27" s="43" t="s">
        <v>7</v>
      </c>
      <c r="P27" s="43" t="s">
        <v>8</v>
      </c>
      <c r="Q27" s="43" t="s">
        <v>9</v>
      </c>
      <c r="R27" s="43" t="s">
        <v>10</v>
      </c>
      <c r="S27" s="43" t="s">
        <v>11</v>
      </c>
      <c r="T27" s="39"/>
    </row>
    <row r="28" spans="2:20" ht="35.4" customHeight="1" x14ac:dyDescent="0.55000000000000004">
      <c r="B28" s="147"/>
      <c r="C28" s="140"/>
      <c r="D28" s="141"/>
      <c r="E28" s="142"/>
      <c r="F28" s="140"/>
      <c r="G28" s="141"/>
      <c r="H28" s="141"/>
      <c r="I28" s="141"/>
      <c r="J28" s="142"/>
      <c r="K28" s="147"/>
      <c r="L28" s="147"/>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47"/>
      <c r="C29" s="140"/>
      <c r="D29" s="141"/>
      <c r="E29" s="142"/>
      <c r="F29" s="140"/>
      <c r="G29" s="141"/>
      <c r="H29" s="141"/>
      <c r="I29" s="141"/>
      <c r="J29" s="142"/>
      <c r="K29" s="147"/>
      <c r="L29" s="147"/>
      <c r="M29" s="43" t="s">
        <v>13</v>
      </c>
      <c r="N29" s="43" t="s">
        <v>14</v>
      </c>
      <c r="O29" s="43" t="s">
        <v>15</v>
      </c>
      <c r="P29" s="43" t="s">
        <v>16</v>
      </c>
      <c r="Q29" s="43" t="s">
        <v>17</v>
      </c>
      <c r="R29" s="43" t="s">
        <v>18</v>
      </c>
      <c r="S29" s="43" t="s">
        <v>19</v>
      </c>
      <c r="T29" s="43" t="s">
        <v>20</v>
      </c>
    </row>
    <row r="30" spans="2:20" ht="35.4" customHeight="1" x14ac:dyDescent="0.55000000000000004">
      <c r="B30" s="148"/>
      <c r="C30" s="143"/>
      <c r="D30" s="144"/>
      <c r="E30" s="145"/>
      <c r="F30" s="143"/>
      <c r="G30" s="144"/>
      <c r="H30" s="144"/>
      <c r="I30" s="144"/>
      <c r="J30" s="145"/>
      <c r="K30" s="148"/>
      <c r="L30" s="148"/>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71" t="s">
        <v>168</v>
      </c>
      <c r="C33" s="172"/>
      <c r="D33" s="172"/>
      <c r="E33" s="172"/>
      <c r="F33" s="172"/>
      <c r="G33" s="172"/>
      <c r="H33" s="172"/>
      <c r="I33" s="172"/>
      <c r="J33" s="172"/>
      <c r="K33" s="172"/>
      <c r="L33" s="172"/>
      <c r="M33" s="172"/>
      <c r="N33" s="172"/>
      <c r="O33" s="172"/>
      <c r="P33" s="172"/>
      <c r="Q33" s="172"/>
      <c r="R33" s="172"/>
      <c r="S33" s="172"/>
      <c r="T33" s="173"/>
    </row>
    <row r="35" spans="2:20" ht="18" thickBot="1" x14ac:dyDescent="0.6"/>
    <row r="36" spans="2:20" ht="29" thickBot="1" x14ac:dyDescent="0.6">
      <c r="B36" s="180" t="s">
        <v>101</v>
      </c>
      <c r="C36" s="153"/>
      <c r="D36" s="153"/>
      <c r="E36" s="153"/>
      <c r="F36" s="153"/>
      <c r="G36" s="153"/>
      <c r="H36" s="153"/>
      <c r="I36" s="153"/>
      <c r="J36" s="153"/>
      <c r="K36" s="153"/>
      <c r="L36" s="153"/>
      <c r="M36" s="153"/>
      <c r="N36" s="153"/>
      <c r="O36" s="153"/>
      <c r="P36" s="153"/>
      <c r="Q36" s="153"/>
      <c r="R36" s="153"/>
      <c r="S36" s="153"/>
      <c r="T36" s="181"/>
    </row>
    <row r="37" spans="2:20" ht="18" thickBot="1" x14ac:dyDescent="0.6">
      <c r="B37" s="40" t="s">
        <v>1</v>
      </c>
      <c r="C37" s="155" t="s">
        <v>2</v>
      </c>
      <c r="D37" s="156"/>
      <c r="E37" s="157"/>
      <c r="F37" s="155" t="s">
        <v>12</v>
      </c>
      <c r="G37" s="156"/>
      <c r="H37" s="156"/>
      <c r="I37" s="156"/>
      <c r="J37" s="157"/>
      <c r="K37" s="42" t="s">
        <v>3</v>
      </c>
      <c r="L37" s="42" t="s">
        <v>4</v>
      </c>
    </row>
    <row r="38" spans="2:20" ht="22.5" x14ac:dyDescent="0.55000000000000004">
      <c r="B38" s="146" t="s">
        <v>102</v>
      </c>
      <c r="C38" s="167" t="s">
        <v>103</v>
      </c>
      <c r="D38" s="138"/>
      <c r="E38" s="139"/>
      <c r="F38" s="137" t="s">
        <v>104</v>
      </c>
      <c r="G38" s="138"/>
      <c r="H38" s="138"/>
      <c r="I38" s="138"/>
      <c r="J38" s="139"/>
      <c r="K38" s="146" t="s">
        <v>21</v>
      </c>
      <c r="L38" s="146" t="s">
        <v>22</v>
      </c>
      <c r="M38" s="43" t="s">
        <v>5</v>
      </c>
      <c r="N38" s="43" t="s">
        <v>6</v>
      </c>
      <c r="O38" s="43" t="s">
        <v>7</v>
      </c>
      <c r="P38" s="43" t="s">
        <v>8</v>
      </c>
      <c r="Q38" s="43" t="s">
        <v>9</v>
      </c>
      <c r="R38" s="43" t="s">
        <v>10</v>
      </c>
      <c r="S38" s="43" t="s">
        <v>11</v>
      </c>
      <c r="T38" s="39"/>
    </row>
    <row r="39" spans="2:20" ht="22.5" x14ac:dyDescent="0.55000000000000004">
      <c r="B39" s="147"/>
      <c r="C39" s="140"/>
      <c r="D39" s="141"/>
      <c r="E39" s="142"/>
      <c r="F39" s="140"/>
      <c r="G39" s="141"/>
      <c r="H39" s="141"/>
      <c r="I39" s="141"/>
      <c r="J39" s="142"/>
      <c r="K39" s="147"/>
      <c r="L39" s="147"/>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47"/>
      <c r="C40" s="140"/>
      <c r="D40" s="141"/>
      <c r="E40" s="142"/>
      <c r="F40" s="140"/>
      <c r="G40" s="141"/>
      <c r="H40" s="141"/>
      <c r="I40" s="141"/>
      <c r="J40" s="142"/>
      <c r="K40" s="147"/>
      <c r="L40" s="147"/>
      <c r="M40" s="43" t="s">
        <v>13</v>
      </c>
      <c r="N40" s="43" t="s">
        <v>14</v>
      </c>
      <c r="O40" s="43" t="s">
        <v>15</v>
      </c>
      <c r="P40" s="43" t="s">
        <v>16</v>
      </c>
      <c r="Q40" s="43" t="s">
        <v>17</v>
      </c>
      <c r="R40" s="43" t="s">
        <v>18</v>
      </c>
      <c r="S40" s="43" t="s">
        <v>19</v>
      </c>
      <c r="T40" s="43" t="s">
        <v>20</v>
      </c>
    </row>
    <row r="41" spans="2:20" ht="22.5" x14ac:dyDescent="0.55000000000000004">
      <c r="B41" s="148"/>
      <c r="C41" s="143"/>
      <c r="D41" s="144"/>
      <c r="E41" s="145"/>
      <c r="F41" s="143"/>
      <c r="G41" s="144"/>
      <c r="H41" s="144"/>
      <c r="I41" s="144"/>
      <c r="J41" s="145"/>
      <c r="K41" s="148"/>
      <c r="L41" s="148"/>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46" t="s">
        <v>54</v>
      </c>
      <c r="C43" s="167" t="s">
        <v>105</v>
      </c>
      <c r="D43" s="138"/>
      <c r="E43" s="139"/>
      <c r="F43" s="137" t="s">
        <v>104</v>
      </c>
      <c r="G43" s="138"/>
      <c r="H43" s="138"/>
      <c r="I43" s="138"/>
      <c r="J43" s="139"/>
      <c r="K43" s="146" t="s">
        <v>21</v>
      </c>
      <c r="L43" s="146" t="s">
        <v>22</v>
      </c>
      <c r="M43" s="43" t="s">
        <v>5</v>
      </c>
      <c r="N43" s="43" t="s">
        <v>6</v>
      </c>
      <c r="O43" s="43" t="s">
        <v>7</v>
      </c>
      <c r="P43" s="43" t="s">
        <v>8</v>
      </c>
      <c r="Q43" s="43" t="s">
        <v>9</v>
      </c>
      <c r="R43" s="43" t="s">
        <v>10</v>
      </c>
      <c r="S43" s="43" t="s">
        <v>11</v>
      </c>
      <c r="T43" s="39"/>
    </row>
    <row r="44" spans="2:20" ht="22.5" x14ac:dyDescent="0.55000000000000004">
      <c r="B44" s="147"/>
      <c r="C44" s="140"/>
      <c r="D44" s="141"/>
      <c r="E44" s="142"/>
      <c r="F44" s="140"/>
      <c r="G44" s="141"/>
      <c r="H44" s="141"/>
      <c r="I44" s="141"/>
      <c r="J44" s="142"/>
      <c r="K44" s="147"/>
      <c r="L44" s="147"/>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47"/>
      <c r="C45" s="140"/>
      <c r="D45" s="141"/>
      <c r="E45" s="142"/>
      <c r="F45" s="140"/>
      <c r="G45" s="141"/>
      <c r="H45" s="141"/>
      <c r="I45" s="141"/>
      <c r="J45" s="142"/>
      <c r="K45" s="147"/>
      <c r="L45" s="147"/>
      <c r="M45" s="43" t="s">
        <v>13</v>
      </c>
      <c r="N45" s="43" t="s">
        <v>14</v>
      </c>
      <c r="O45" s="43" t="s">
        <v>15</v>
      </c>
      <c r="P45" s="43" t="s">
        <v>16</v>
      </c>
      <c r="Q45" s="43" t="s">
        <v>17</v>
      </c>
      <c r="R45" s="43" t="s">
        <v>18</v>
      </c>
      <c r="S45" s="43" t="s">
        <v>19</v>
      </c>
      <c r="T45" s="43" t="s">
        <v>20</v>
      </c>
    </row>
    <row r="46" spans="2:20" ht="22.5" x14ac:dyDescent="0.55000000000000004">
      <c r="B46" s="148"/>
      <c r="C46" s="143"/>
      <c r="D46" s="144"/>
      <c r="E46" s="145"/>
      <c r="F46" s="143"/>
      <c r="G46" s="144"/>
      <c r="H46" s="144"/>
      <c r="I46" s="144"/>
      <c r="J46" s="145"/>
      <c r="K46" s="148"/>
      <c r="L46" s="148"/>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46" t="s">
        <v>57</v>
      </c>
      <c r="C48" s="167" t="s">
        <v>106</v>
      </c>
      <c r="D48" s="138"/>
      <c r="E48" s="139"/>
      <c r="F48" s="137" t="s">
        <v>107</v>
      </c>
      <c r="G48" s="138"/>
      <c r="H48" s="138"/>
      <c r="I48" s="138"/>
      <c r="J48" s="139"/>
      <c r="K48" s="146" t="s">
        <v>21</v>
      </c>
      <c r="L48" s="146" t="s">
        <v>22</v>
      </c>
      <c r="M48" s="43" t="s">
        <v>5</v>
      </c>
      <c r="N48" s="43" t="s">
        <v>6</v>
      </c>
      <c r="O48" s="43" t="s">
        <v>7</v>
      </c>
      <c r="P48" s="43" t="s">
        <v>8</v>
      </c>
      <c r="Q48" s="43" t="s">
        <v>9</v>
      </c>
      <c r="R48" s="43" t="s">
        <v>10</v>
      </c>
      <c r="S48" s="43" t="s">
        <v>11</v>
      </c>
      <c r="T48" s="39"/>
    </row>
    <row r="49" spans="2:20" ht="22.5" x14ac:dyDescent="0.55000000000000004">
      <c r="B49" s="147"/>
      <c r="C49" s="140"/>
      <c r="D49" s="141"/>
      <c r="E49" s="142"/>
      <c r="F49" s="140"/>
      <c r="G49" s="141"/>
      <c r="H49" s="141"/>
      <c r="I49" s="141"/>
      <c r="J49" s="142"/>
      <c r="K49" s="147"/>
      <c r="L49" s="147"/>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47"/>
      <c r="C50" s="140"/>
      <c r="D50" s="141"/>
      <c r="E50" s="142"/>
      <c r="F50" s="140"/>
      <c r="G50" s="141"/>
      <c r="H50" s="141"/>
      <c r="I50" s="141"/>
      <c r="J50" s="142"/>
      <c r="K50" s="147"/>
      <c r="L50" s="147"/>
      <c r="M50" s="43" t="s">
        <v>13</v>
      </c>
      <c r="N50" s="43" t="s">
        <v>14</v>
      </c>
      <c r="O50" s="43" t="s">
        <v>15</v>
      </c>
      <c r="P50" s="43" t="s">
        <v>16</v>
      </c>
      <c r="Q50" s="43" t="s">
        <v>17</v>
      </c>
      <c r="R50" s="43" t="s">
        <v>18</v>
      </c>
      <c r="S50" s="43" t="s">
        <v>19</v>
      </c>
      <c r="T50" s="43" t="s">
        <v>20</v>
      </c>
    </row>
    <row r="51" spans="2:20" ht="22.5" x14ac:dyDescent="0.55000000000000004">
      <c r="B51" s="148"/>
      <c r="C51" s="143"/>
      <c r="D51" s="144"/>
      <c r="E51" s="145"/>
      <c r="F51" s="143"/>
      <c r="G51" s="144"/>
      <c r="H51" s="144"/>
      <c r="I51" s="144"/>
      <c r="J51" s="145"/>
      <c r="K51" s="148"/>
      <c r="L51" s="148"/>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46" t="s">
        <v>108</v>
      </c>
      <c r="C53" s="167" t="s">
        <v>109</v>
      </c>
      <c r="D53" s="138"/>
      <c r="E53" s="139"/>
      <c r="F53" s="137" t="s">
        <v>104</v>
      </c>
      <c r="G53" s="138"/>
      <c r="H53" s="138"/>
      <c r="I53" s="138"/>
      <c r="J53" s="139"/>
      <c r="K53" s="146" t="s">
        <v>21</v>
      </c>
      <c r="L53" s="146" t="s">
        <v>22</v>
      </c>
      <c r="M53" s="43" t="s">
        <v>5</v>
      </c>
      <c r="N53" s="43" t="s">
        <v>6</v>
      </c>
      <c r="O53" s="43" t="s">
        <v>7</v>
      </c>
      <c r="P53" s="43" t="s">
        <v>8</v>
      </c>
      <c r="Q53" s="43" t="s">
        <v>9</v>
      </c>
      <c r="R53" s="43" t="s">
        <v>10</v>
      </c>
      <c r="S53" s="43" t="s">
        <v>11</v>
      </c>
      <c r="T53" s="39"/>
    </row>
    <row r="54" spans="2:20" ht="22.5" x14ac:dyDescent="0.55000000000000004">
      <c r="B54" s="147"/>
      <c r="C54" s="140"/>
      <c r="D54" s="141"/>
      <c r="E54" s="142"/>
      <c r="F54" s="140"/>
      <c r="G54" s="141"/>
      <c r="H54" s="141"/>
      <c r="I54" s="141"/>
      <c r="J54" s="142"/>
      <c r="K54" s="147"/>
      <c r="L54" s="147"/>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47"/>
      <c r="C55" s="140"/>
      <c r="D55" s="141"/>
      <c r="E55" s="142"/>
      <c r="F55" s="140"/>
      <c r="G55" s="141"/>
      <c r="H55" s="141"/>
      <c r="I55" s="141"/>
      <c r="J55" s="142"/>
      <c r="K55" s="147"/>
      <c r="L55" s="147"/>
      <c r="M55" s="43" t="s">
        <v>13</v>
      </c>
      <c r="N55" s="43" t="s">
        <v>14</v>
      </c>
      <c r="O55" s="43" t="s">
        <v>15</v>
      </c>
      <c r="P55" s="43" t="s">
        <v>16</v>
      </c>
      <c r="Q55" s="43" t="s">
        <v>17</v>
      </c>
      <c r="R55" s="43" t="s">
        <v>18</v>
      </c>
      <c r="S55" s="43" t="s">
        <v>19</v>
      </c>
      <c r="T55" s="43" t="s">
        <v>20</v>
      </c>
    </row>
    <row r="56" spans="2:20" ht="22.5" x14ac:dyDescent="0.55000000000000004">
      <c r="B56" s="148"/>
      <c r="C56" s="143"/>
      <c r="D56" s="144"/>
      <c r="E56" s="145"/>
      <c r="F56" s="143"/>
      <c r="G56" s="144"/>
      <c r="H56" s="144"/>
      <c r="I56" s="144"/>
      <c r="J56" s="145"/>
      <c r="K56" s="148"/>
      <c r="L56" s="148"/>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46" t="s">
        <v>64</v>
      </c>
      <c r="C58" s="167" t="s">
        <v>110</v>
      </c>
      <c r="D58" s="138"/>
      <c r="E58" s="139"/>
      <c r="F58" s="137" t="s">
        <v>111</v>
      </c>
      <c r="G58" s="138"/>
      <c r="H58" s="138"/>
      <c r="I58" s="138"/>
      <c r="J58" s="139"/>
      <c r="K58" s="146" t="s">
        <v>21</v>
      </c>
      <c r="L58" s="146" t="s">
        <v>22</v>
      </c>
      <c r="M58" s="43" t="s">
        <v>5</v>
      </c>
      <c r="N58" s="43" t="s">
        <v>6</v>
      </c>
      <c r="O58" s="43" t="s">
        <v>7</v>
      </c>
      <c r="P58" s="43" t="s">
        <v>8</v>
      </c>
      <c r="Q58" s="43" t="s">
        <v>9</v>
      </c>
      <c r="R58" s="43" t="s">
        <v>10</v>
      </c>
      <c r="S58" s="43" t="s">
        <v>11</v>
      </c>
      <c r="T58" s="39"/>
    </row>
    <row r="59" spans="2:20" ht="22.5" x14ac:dyDescent="0.55000000000000004">
      <c r="B59" s="147"/>
      <c r="C59" s="140"/>
      <c r="D59" s="141"/>
      <c r="E59" s="142"/>
      <c r="F59" s="140"/>
      <c r="G59" s="141"/>
      <c r="H59" s="141"/>
      <c r="I59" s="141"/>
      <c r="J59" s="142"/>
      <c r="K59" s="147"/>
      <c r="L59" s="147"/>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47"/>
      <c r="C60" s="140"/>
      <c r="D60" s="141"/>
      <c r="E60" s="142"/>
      <c r="F60" s="140"/>
      <c r="G60" s="141"/>
      <c r="H60" s="141"/>
      <c r="I60" s="141"/>
      <c r="J60" s="142"/>
      <c r="K60" s="147"/>
      <c r="L60" s="147"/>
      <c r="M60" s="43" t="s">
        <v>13</v>
      </c>
      <c r="N60" s="43" t="s">
        <v>14</v>
      </c>
      <c r="O60" s="43" t="s">
        <v>15</v>
      </c>
      <c r="P60" s="43" t="s">
        <v>16</v>
      </c>
      <c r="Q60" s="43" t="s">
        <v>17</v>
      </c>
      <c r="R60" s="43" t="s">
        <v>18</v>
      </c>
      <c r="S60" s="43" t="s">
        <v>19</v>
      </c>
      <c r="T60" s="43" t="s">
        <v>20</v>
      </c>
    </row>
    <row r="61" spans="2:20" ht="22.5" x14ac:dyDescent="0.55000000000000004">
      <c r="B61" s="148"/>
      <c r="C61" s="143"/>
      <c r="D61" s="144"/>
      <c r="E61" s="145"/>
      <c r="F61" s="143"/>
      <c r="G61" s="144"/>
      <c r="H61" s="144"/>
      <c r="I61" s="144"/>
      <c r="J61" s="145"/>
      <c r="K61" s="148"/>
      <c r="L61" s="148"/>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46" t="s">
        <v>112</v>
      </c>
      <c r="C63" s="167" t="s">
        <v>113</v>
      </c>
      <c r="D63" s="138"/>
      <c r="E63" s="139"/>
      <c r="F63" s="137" t="s">
        <v>114</v>
      </c>
      <c r="G63" s="138"/>
      <c r="H63" s="138"/>
      <c r="I63" s="138"/>
      <c r="J63" s="139"/>
      <c r="K63" s="146" t="s">
        <v>21</v>
      </c>
      <c r="L63" s="146" t="s">
        <v>22</v>
      </c>
      <c r="M63" s="43" t="s">
        <v>5</v>
      </c>
      <c r="N63" s="43" t="s">
        <v>6</v>
      </c>
      <c r="O63" s="43" t="s">
        <v>7</v>
      </c>
      <c r="P63" s="43" t="s">
        <v>8</v>
      </c>
      <c r="Q63" s="43" t="s">
        <v>9</v>
      </c>
      <c r="R63" s="43" t="s">
        <v>10</v>
      </c>
      <c r="S63" s="43" t="s">
        <v>11</v>
      </c>
      <c r="T63" s="39"/>
    </row>
    <row r="64" spans="2:20" ht="22.5" x14ac:dyDescent="0.55000000000000004">
      <c r="B64" s="147"/>
      <c r="C64" s="140"/>
      <c r="D64" s="141"/>
      <c r="E64" s="142"/>
      <c r="F64" s="140"/>
      <c r="G64" s="141"/>
      <c r="H64" s="141"/>
      <c r="I64" s="141"/>
      <c r="J64" s="142"/>
      <c r="K64" s="147"/>
      <c r="L64" s="147"/>
      <c r="M64" s="49">
        <v>10000</v>
      </c>
      <c r="N64" s="49">
        <v>10000</v>
      </c>
      <c r="O64" s="49">
        <v>10000</v>
      </c>
      <c r="P64" s="49">
        <v>10000</v>
      </c>
      <c r="Q64" s="49">
        <v>10000</v>
      </c>
      <c r="R64" s="49">
        <v>10000</v>
      </c>
      <c r="S64" s="48">
        <f>R64</f>
        <v>10000</v>
      </c>
      <c r="T64" s="33"/>
    </row>
    <row r="65" spans="2:20" ht="22.5" x14ac:dyDescent="0.55000000000000004">
      <c r="B65" s="147"/>
      <c r="C65" s="140"/>
      <c r="D65" s="141"/>
      <c r="E65" s="142"/>
      <c r="F65" s="140"/>
      <c r="G65" s="141"/>
      <c r="H65" s="141"/>
      <c r="I65" s="141"/>
      <c r="J65" s="142"/>
      <c r="K65" s="147"/>
      <c r="L65" s="147"/>
      <c r="M65" s="43" t="s">
        <v>13</v>
      </c>
      <c r="N65" s="43" t="s">
        <v>14</v>
      </c>
      <c r="O65" s="43" t="s">
        <v>15</v>
      </c>
      <c r="P65" s="43" t="s">
        <v>16</v>
      </c>
      <c r="Q65" s="43" t="s">
        <v>17</v>
      </c>
      <c r="R65" s="43" t="s">
        <v>18</v>
      </c>
      <c r="S65" s="43" t="s">
        <v>19</v>
      </c>
      <c r="T65" s="43" t="s">
        <v>20</v>
      </c>
    </row>
    <row r="66" spans="2:20" ht="22.5" x14ac:dyDescent="0.55000000000000004">
      <c r="B66" s="148"/>
      <c r="C66" s="143"/>
      <c r="D66" s="144"/>
      <c r="E66" s="145"/>
      <c r="F66" s="143"/>
      <c r="G66" s="144"/>
      <c r="H66" s="144"/>
      <c r="I66" s="144"/>
      <c r="J66" s="145"/>
      <c r="K66" s="148"/>
      <c r="L66" s="148"/>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46" t="s">
        <v>115</v>
      </c>
      <c r="C68" s="167" t="s">
        <v>116</v>
      </c>
      <c r="D68" s="138"/>
      <c r="E68" s="139"/>
      <c r="F68" s="137" t="s">
        <v>117</v>
      </c>
      <c r="G68" s="138"/>
      <c r="H68" s="138"/>
      <c r="I68" s="138"/>
      <c r="J68" s="139"/>
      <c r="K68" s="146" t="s">
        <v>21</v>
      </c>
      <c r="L68" s="146" t="s">
        <v>22</v>
      </c>
      <c r="M68" s="43" t="s">
        <v>5</v>
      </c>
      <c r="N68" s="43" t="s">
        <v>6</v>
      </c>
      <c r="O68" s="43" t="s">
        <v>7</v>
      </c>
      <c r="P68" s="43" t="s">
        <v>8</v>
      </c>
      <c r="Q68" s="43" t="s">
        <v>9</v>
      </c>
      <c r="R68" s="43" t="s">
        <v>10</v>
      </c>
      <c r="S68" s="43" t="s">
        <v>11</v>
      </c>
      <c r="T68" s="39"/>
    </row>
    <row r="69" spans="2:20" ht="22.5" x14ac:dyDescent="0.55000000000000004">
      <c r="B69" s="147"/>
      <c r="C69" s="140"/>
      <c r="D69" s="141"/>
      <c r="E69" s="142"/>
      <c r="F69" s="140"/>
      <c r="G69" s="141"/>
      <c r="H69" s="141"/>
      <c r="I69" s="141"/>
      <c r="J69" s="142"/>
      <c r="K69" s="147"/>
      <c r="L69" s="147"/>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47"/>
      <c r="C70" s="140"/>
      <c r="D70" s="141"/>
      <c r="E70" s="142"/>
      <c r="F70" s="140"/>
      <c r="G70" s="141"/>
      <c r="H70" s="141"/>
      <c r="I70" s="141"/>
      <c r="J70" s="142"/>
      <c r="K70" s="147"/>
      <c r="L70" s="147"/>
      <c r="M70" s="43" t="s">
        <v>13</v>
      </c>
      <c r="N70" s="43" t="s">
        <v>14</v>
      </c>
      <c r="O70" s="43" t="s">
        <v>15</v>
      </c>
      <c r="P70" s="43" t="s">
        <v>16</v>
      </c>
      <c r="Q70" s="43" t="s">
        <v>17</v>
      </c>
      <c r="R70" s="43" t="s">
        <v>18</v>
      </c>
      <c r="S70" s="43" t="s">
        <v>19</v>
      </c>
      <c r="T70" s="43" t="s">
        <v>20</v>
      </c>
    </row>
    <row r="71" spans="2:20" ht="22.5" x14ac:dyDescent="0.55000000000000004">
      <c r="B71" s="148"/>
      <c r="C71" s="143"/>
      <c r="D71" s="144"/>
      <c r="E71" s="145"/>
      <c r="F71" s="143"/>
      <c r="G71" s="144"/>
      <c r="H71" s="144"/>
      <c r="I71" s="144"/>
      <c r="J71" s="145"/>
      <c r="K71" s="148"/>
      <c r="L71" s="148"/>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46" t="s">
        <v>118</v>
      </c>
      <c r="C73" s="167" t="s">
        <v>119</v>
      </c>
      <c r="D73" s="138"/>
      <c r="E73" s="139"/>
      <c r="F73" s="137" t="s">
        <v>120</v>
      </c>
      <c r="G73" s="138"/>
      <c r="H73" s="138"/>
      <c r="I73" s="138"/>
      <c r="J73" s="139"/>
      <c r="K73" s="146" t="s">
        <v>21</v>
      </c>
      <c r="L73" s="146" t="s">
        <v>22</v>
      </c>
      <c r="M73" s="43" t="s">
        <v>5</v>
      </c>
      <c r="N73" s="43" t="s">
        <v>6</v>
      </c>
      <c r="O73" s="43" t="s">
        <v>7</v>
      </c>
      <c r="P73" s="43" t="s">
        <v>8</v>
      </c>
      <c r="Q73" s="43" t="s">
        <v>9</v>
      </c>
      <c r="R73" s="43" t="s">
        <v>10</v>
      </c>
      <c r="S73" s="43" t="s">
        <v>11</v>
      </c>
      <c r="T73" s="39"/>
    </row>
    <row r="74" spans="2:20" ht="22.5" x14ac:dyDescent="0.55000000000000004">
      <c r="B74" s="147"/>
      <c r="C74" s="140"/>
      <c r="D74" s="141"/>
      <c r="E74" s="142"/>
      <c r="F74" s="140"/>
      <c r="G74" s="141"/>
      <c r="H74" s="141"/>
      <c r="I74" s="141"/>
      <c r="J74" s="142"/>
      <c r="K74" s="147"/>
      <c r="L74" s="147"/>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47"/>
      <c r="C75" s="140"/>
      <c r="D75" s="141"/>
      <c r="E75" s="142"/>
      <c r="F75" s="140"/>
      <c r="G75" s="141"/>
      <c r="H75" s="141"/>
      <c r="I75" s="141"/>
      <c r="J75" s="142"/>
      <c r="K75" s="147"/>
      <c r="L75" s="147"/>
      <c r="M75" s="43" t="s">
        <v>13</v>
      </c>
      <c r="N75" s="43" t="s">
        <v>14</v>
      </c>
      <c r="O75" s="43" t="s">
        <v>15</v>
      </c>
      <c r="P75" s="43" t="s">
        <v>16</v>
      </c>
      <c r="Q75" s="43" t="s">
        <v>17</v>
      </c>
      <c r="R75" s="43" t="s">
        <v>18</v>
      </c>
      <c r="S75" s="43" t="s">
        <v>19</v>
      </c>
      <c r="T75" s="43" t="s">
        <v>20</v>
      </c>
    </row>
    <row r="76" spans="2:20" ht="22.5" x14ac:dyDescent="0.55000000000000004">
      <c r="B76" s="148"/>
      <c r="C76" s="143"/>
      <c r="D76" s="144"/>
      <c r="E76" s="145"/>
      <c r="F76" s="143"/>
      <c r="G76" s="144"/>
      <c r="H76" s="144"/>
      <c r="I76" s="144"/>
      <c r="J76" s="145"/>
      <c r="K76" s="148"/>
      <c r="L76" s="148"/>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46" t="s">
        <v>121</v>
      </c>
      <c r="C78" s="167" t="s">
        <v>122</v>
      </c>
      <c r="D78" s="138"/>
      <c r="E78" s="139"/>
      <c r="F78" s="137" t="s">
        <v>123</v>
      </c>
      <c r="G78" s="138"/>
      <c r="H78" s="138"/>
      <c r="I78" s="138"/>
      <c r="J78" s="139"/>
      <c r="K78" s="146" t="s">
        <v>21</v>
      </c>
      <c r="L78" s="146" t="s">
        <v>22</v>
      </c>
      <c r="M78" s="43" t="s">
        <v>5</v>
      </c>
      <c r="N78" s="43" t="s">
        <v>6</v>
      </c>
      <c r="O78" s="43" t="s">
        <v>7</v>
      </c>
      <c r="P78" s="43" t="s">
        <v>8</v>
      </c>
      <c r="Q78" s="43" t="s">
        <v>9</v>
      </c>
      <c r="R78" s="43" t="s">
        <v>10</v>
      </c>
      <c r="S78" s="43" t="s">
        <v>11</v>
      </c>
      <c r="T78" s="39"/>
    </row>
    <row r="79" spans="2:20" ht="22.5" x14ac:dyDescent="0.55000000000000004">
      <c r="B79" s="147"/>
      <c r="C79" s="140"/>
      <c r="D79" s="141"/>
      <c r="E79" s="142"/>
      <c r="F79" s="140"/>
      <c r="G79" s="141"/>
      <c r="H79" s="141"/>
      <c r="I79" s="141"/>
      <c r="J79" s="142"/>
      <c r="K79" s="147"/>
      <c r="L79" s="147"/>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47"/>
      <c r="C80" s="140"/>
      <c r="D80" s="141"/>
      <c r="E80" s="142"/>
      <c r="F80" s="140"/>
      <c r="G80" s="141"/>
      <c r="H80" s="141"/>
      <c r="I80" s="141"/>
      <c r="J80" s="142"/>
      <c r="K80" s="147"/>
      <c r="L80" s="147"/>
      <c r="M80" s="43" t="s">
        <v>13</v>
      </c>
      <c r="N80" s="43" t="s">
        <v>14</v>
      </c>
      <c r="O80" s="43" t="s">
        <v>15</v>
      </c>
      <c r="P80" s="43" t="s">
        <v>16</v>
      </c>
      <c r="Q80" s="43" t="s">
        <v>17</v>
      </c>
      <c r="R80" s="43" t="s">
        <v>18</v>
      </c>
      <c r="S80" s="43" t="s">
        <v>19</v>
      </c>
      <c r="T80" s="43" t="s">
        <v>20</v>
      </c>
    </row>
    <row r="81" spans="2:20" ht="22.5" x14ac:dyDescent="0.55000000000000004">
      <c r="B81" s="148"/>
      <c r="C81" s="143"/>
      <c r="D81" s="144"/>
      <c r="E81" s="145"/>
      <c r="F81" s="143"/>
      <c r="G81" s="144"/>
      <c r="H81" s="144"/>
      <c r="I81" s="144"/>
      <c r="J81" s="145"/>
      <c r="K81" s="148"/>
      <c r="L81" s="148"/>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46" t="s">
        <v>80</v>
      </c>
      <c r="C83" s="167" t="s">
        <v>124</v>
      </c>
      <c r="D83" s="138"/>
      <c r="E83" s="139"/>
      <c r="F83" s="137" t="s">
        <v>125</v>
      </c>
      <c r="G83" s="138"/>
      <c r="H83" s="138"/>
      <c r="I83" s="138"/>
      <c r="J83" s="139"/>
      <c r="K83" s="146" t="s">
        <v>21</v>
      </c>
      <c r="L83" s="146" t="s">
        <v>22</v>
      </c>
      <c r="M83" s="43" t="s">
        <v>5</v>
      </c>
      <c r="N83" s="43" t="s">
        <v>6</v>
      </c>
      <c r="O83" s="43" t="s">
        <v>7</v>
      </c>
      <c r="P83" s="43" t="s">
        <v>8</v>
      </c>
      <c r="Q83" s="43" t="s">
        <v>9</v>
      </c>
      <c r="R83" s="43" t="s">
        <v>10</v>
      </c>
      <c r="S83" s="43" t="s">
        <v>11</v>
      </c>
      <c r="T83" s="39"/>
    </row>
    <row r="84" spans="2:20" ht="22.5" x14ac:dyDescent="0.55000000000000004">
      <c r="B84" s="147"/>
      <c r="C84" s="140"/>
      <c r="D84" s="141"/>
      <c r="E84" s="142"/>
      <c r="F84" s="140"/>
      <c r="G84" s="141"/>
      <c r="H84" s="141"/>
      <c r="I84" s="141"/>
      <c r="J84" s="142"/>
      <c r="K84" s="147"/>
      <c r="L84" s="147"/>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47"/>
      <c r="C85" s="140"/>
      <c r="D85" s="141"/>
      <c r="E85" s="142"/>
      <c r="F85" s="140"/>
      <c r="G85" s="141"/>
      <c r="H85" s="141"/>
      <c r="I85" s="141"/>
      <c r="J85" s="142"/>
      <c r="K85" s="147"/>
      <c r="L85" s="147"/>
      <c r="M85" s="43" t="s">
        <v>13</v>
      </c>
      <c r="N85" s="43" t="s">
        <v>14</v>
      </c>
      <c r="O85" s="43" t="s">
        <v>15</v>
      </c>
      <c r="P85" s="43" t="s">
        <v>16</v>
      </c>
      <c r="Q85" s="43" t="s">
        <v>17</v>
      </c>
      <c r="R85" s="43" t="s">
        <v>18</v>
      </c>
      <c r="S85" s="43" t="s">
        <v>19</v>
      </c>
      <c r="T85" s="43" t="s">
        <v>20</v>
      </c>
    </row>
    <row r="86" spans="2:20" ht="22.5" x14ac:dyDescent="0.55000000000000004">
      <c r="B86" s="148"/>
      <c r="C86" s="143"/>
      <c r="D86" s="144"/>
      <c r="E86" s="145"/>
      <c r="F86" s="143"/>
      <c r="G86" s="144"/>
      <c r="H86" s="144"/>
      <c r="I86" s="144"/>
      <c r="J86" s="145"/>
      <c r="K86" s="148"/>
      <c r="L86" s="148"/>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71" t="s">
        <v>167</v>
      </c>
      <c r="C88" s="172"/>
      <c r="D88" s="172"/>
      <c r="E88" s="172"/>
      <c r="F88" s="172"/>
      <c r="G88" s="172"/>
      <c r="H88" s="172"/>
      <c r="I88" s="172"/>
      <c r="J88" s="172"/>
      <c r="K88" s="172"/>
      <c r="L88" s="172"/>
      <c r="M88" s="172"/>
      <c r="N88" s="172"/>
      <c r="O88" s="172"/>
      <c r="P88" s="172"/>
      <c r="Q88" s="172"/>
      <c r="R88" s="172"/>
      <c r="S88" s="172"/>
      <c r="T88" s="173"/>
    </row>
    <row r="90" spans="2:20" ht="18" thickBot="1" x14ac:dyDescent="0.6"/>
    <row r="91" spans="2:20" ht="29" thickBot="1" x14ac:dyDescent="0.6">
      <c r="B91" s="180" t="s">
        <v>126</v>
      </c>
      <c r="C91" s="153"/>
      <c r="D91" s="153"/>
      <c r="E91" s="153"/>
      <c r="F91" s="153"/>
      <c r="G91" s="153"/>
      <c r="H91" s="153"/>
      <c r="I91" s="153"/>
      <c r="J91" s="153"/>
      <c r="K91" s="153"/>
      <c r="L91" s="153"/>
      <c r="M91" s="153"/>
      <c r="N91" s="153"/>
      <c r="O91" s="153"/>
      <c r="P91" s="153"/>
      <c r="Q91" s="153"/>
      <c r="R91" s="153"/>
      <c r="S91" s="153"/>
      <c r="T91" s="181"/>
    </row>
    <row r="92" spans="2:20" ht="18" thickBot="1" x14ac:dyDescent="0.6">
      <c r="B92" s="40" t="s">
        <v>1</v>
      </c>
      <c r="C92" s="155" t="s">
        <v>2</v>
      </c>
      <c r="D92" s="156"/>
      <c r="E92" s="157"/>
      <c r="F92" s="155" t="s">
        <v>12</v>
      </c>
      <c r="G92" s="156"/>
      <c r="H92" s="156"/>
      <c r="I92" s="156"/>
      <c r="J92" s="157"/>
      <c r="K92" s="42" t="s">
        <v>3</v>
      </c>
      <c r="L92" s="42" t="s">
        <v>4</v>
      </c>
    </row>
    <row r="93" spans="2:20" ht="22.5" x14ac:dyDescent="0.55000000000000004">
      <c r="B93" s="146" t="s">
        <v>81</v>
      </c>
      <c r="C93" s="167" t="s">
        <v>27</v>
      </c>
      <c r="D93" s="138"/>
      <c r="E93" s="139"/>
      <c r="F93" s="137" t="s">
        <v>127</v>
      </c>
      <c r="G93" s="138"/>
      <c r="H93" s="138"/>
      <c r="I93" s="138"/>
      <c r="J93" s="139"/>
      <c r="K93" s="146" t="s">
        <v>21</v>
      </c>
      <c r="L93" s="146" t="s">
        <v>22</v>
      </c>
      <c r="M93" s="43" t="s">
        <v>5</v>
      </c>
      <c r="N93" s="43" t="s">
        <v>6</v>
      </c>
      <c r="O93" s="43" t="s">
        <v>7</v>
      </c>
      <c r="P93" s="43" t="s">
        <v>8</v>
      </c>
      <c r="Q93" s="43" t="s">
        <v>9</v>
      </c>
      <c r="R93" s="43" t="s">
        <v>10</v>
      </c>
      <c r="S93" s="43" t="s">
        <v>11</v>
      </c>
      <c r="T93" s="39"/>
    </row>
    <row r="94" spans="2:20" ht="22.5" x14ac:dyDescent="0.55000000000000004">
      <c r="B94" s="147"/>
      <c r="C94" s="140"/>
      <c r="D94" s="141"/>
      <c r="E94" s="142"/>
      <c r="F94" s="140"/>
      <c r="G94" s="141"/>
      <c r="H94" s="141"/>
      <c r="I94" s="141"/>
      <c r="J94" s="142"/>
      <c r="K94" s="147"/>
      <c r="L94" s="147"/>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47"/>
      <c r="C95" s="140"/>
      <c r="D95" s="141"/>
      <c r="E95" s="142"/>
      <c r="F95" s="140"/>
      <c r="G95" s="141"/>
      <c r="H95" s="141"/>
      <c r="I95" s="141"/>
      <c r="J95" s="142"/>
      <c r="K95" s="147"/>
      <c r="L95" s="147"/>
      <c r="M95" s="43" t="s">
        <v>13</v>
      </c>
      <c r="N95" s="43" t="s">
        <v>14</v>
      </c>
      <c r="O95" s="43" t="s">
        <v>15</v>
      </c>
      <c r="P95" s="43" t="s">
        <v>16</v>
      </c>
      <c r="Q95" s="43" t="s">
        <v>17</v>
      </c>
      <c r="R95" s="43" t="s">
        <v>18</v>
      </c>
      <c r="S95" s="43" t="s">
        <v>19</v>
      </c>
      <c r="T95" s="43" t="s">
        <v>20</v>
      </c>
    </row>
    <row r="96" spans="2:20" ht="22.5" x14ac:dyDescent="0.55000000000000004">
      <c r="B96" s="148"/>
      <c r="C96" s="143"/>
      <c r="D96" s="144"/>
      <c r="E96" s="145"/>
      <c r="F96" s="143"/>
      <c r="G96" s="144"/>
      <c r="H96" s="144"/>
      <c r="I96" s="144"/>
      <c r="J96" s="145"/>
      <c r="K96" s="148"/>
      <c r="L96" s="148"/>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46" t="s">
        <v>128</v>
      </c>
      <c r="C98" s="167" t="s">
        <v>129</v>
      </c>
      <c r="D98" s="138"/>
      <c r="E98" s="139"/>
      <c r="F98" s="137" t="s">
        <v>130</v>
      </c>
      <c r="G98" s="138"/>
      <c r="H98" s="138"/>
      <c r="I98" s="138"/>
      <c r="J98" s="139"/>
      <c r="K98" s="146" t="s">
        <v>21</v>
      </c>
      <c r="L98" s="146" t="s">
        <v>22</v>
      </c>
      <c r="M98" s="43" t="s">
        <v>5</v>
      </c>
      <c r="N98" s="43" t="s">
        <v>6</v>
      </c>
      <c r="O98" s="43" t="s">
        <v>7</v>
      </c>
      <c r="P98" s="43" t="s">
        <v>8</v>
      </c>
      <c r="Q98" s="43" t="s">
        <v>9</v>
      </c>
      <c r="R98" s="43" t="s">
        <v>10</v>
      </c>
      <c r="S98" s="43" t="s">
        <v>11</v>
      </c>
      <c r="T98" s="39"/>
    </row>
    <row r="99" spans="2:20" ht="22.5" x14ac:dyDescent="0.55000000000000004">
      <c r="B99" s="147"/>
      <c r="C99" s="140"/>
      <c r="D99" s="141"/>
      <c r="E99" s="142"/>
      <c r="F99" s="140"/>
      <c r="G99" s="141"/>
      <c r="H99" s="141"/>
      <c r="I99" s="141"/>
      <c r="J99" s="142"/>
      <c r="K99" s="147"/>
      <c r="L99" s="147"/>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47"/>
      <c r="C100" s="140"/>
      <c r="D100" s="141"/>
      <c r="E100" s="142"/>
      <c r="F100" s="140"/>
      <c r="G100" s="141"/>
      <c r="H100" s="141"/>
      <c r="I100" s="141"/>
      <c r="J100" s="142"/>
      <c r="K100" s="147"/>
      <c r="L100" s="147"/>
      <c r="M100" s="43" t="s">
        <v>13</v>
      </c>
      <c r="N100" s="43" t="s">
        <v>14</v>
      </c>
      <c r="O100" s="43" t="s">
        <v>15</v>
      </c>
      <c r="P100" s="43" t="s">
        <v>16</v>
      </c>
      <c r="Q100" s="43" t="s">
        <v>17</v>
      </c>
      <c r="R100" s="43" t="s">
        <v>18</v>
      </c>
      <c r="S100" s="43" t="s">
        <v>19</v>
      </c>
      <c r="T100" s="43" t="s">
        <v>20</v>
      </c>
    </row>
    <row r="101" spans="2:20" ht="22.5" x14ac:dyDescent="0.55000000000000004">
      <c r="B101" s="148"/>
      <c r="C101" s="143"/>
      <c r="D101" s="144"/>
      <c r="E101" s="145"/>
      <c r="F101" s="143"/>
      <c r="G101" s="144"/>
      <c r="H101" s="144"/>
      <c r="I101" s="144"/>
      <c r="J101" s="145"/>
      <c r="K101" s="148"/>
      <c r="L101" s="148"/>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46" t="s">
        <v>83</v>
      </c>
      <c r="C103" s="167" t="s">
        <v>131</v>
      </c>
      <c r="D103" s="138"/>
      <c r="E103" s="139"/>
      <c r="F103" s="137" t="s">
        <v>132</v>
      </c>
      <c r="G103" s="138"/>
      <c r="H103" s="138"/>
      <c r="I103" s="138"/>
      <c r="J103" s="139"/>
      <c r="K103" s="146" t="s">
        <v>21</v>
      </c>
      <c r="L103" s="146" t="s">
        <v>22</v>
      </c>
      <c r="M103" s="43" t="s">
        <v>5</v>
      </c>
      <c r="N103" s="43" t="s">
        <v>6</v>
      </c>
      <c r="O103" s="43" t="s">
        <v>7</v>
      </c>
      <c r="P103" s="43" t="s">
        <v>8</v>
      </c>
      <c r="Q103" s="43" t="s">
        <v>9</v>
      </c>
      <c r="R103" s="43" t="s">
        <v>10</v>
      </c>
      <c r="S103" s="43" t="s">
        <v>11</v>
      </c>
      <c r="T103" s="39"/>
    </row>
    <row r="104" spans="2:20" ht="22.5" x14ac:dyDescent="0.55000000000000004">
      <c r="B104" s="147"/>
      <c r="C104" s="140"/>
      <c r="D104" s="141"/>
      <c r="E104" s="142"/>
      <c r="F104" s="140"/>
      <c r="G104" s="141"/>
      <c r="H104" s="141"/>
      <c r="I104" s="141"/>
      <c r="J104" s="142"/>
      <c r="K104" s="147"/>
      <c r="L104" s="147"/>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47"/>
      <c r="C105" s="140"/>
      <c r="D105" s="141"/>
      <c r="E105" s="142"/>
      <c r="F105" s="140"/>
      <c r="G105" s="141"/>
      <c r="H105" s="141"/>
      <c r="I105" s="141"/>
      <c r="J105" s="142"/>
      <c r="K105" s="147"/>
      <c r="L105" s="147"/>
      <c r="M105" s="43" t="s">
        <v>13</v>
      </c>
      <c r="N105" s="43" t="s">
        <v>14</v>
      </c>
      <c r="O105" s="43" t="s">
        <v>15</v>
      </c>
      <c r="P105" s="43" t="s">
        <v>16</v>
      </c>
      <c r="Q105" s="43" t="s">
        <v>17</v>
      </c>
      <c r="R105" s="43" t="s">
        <v>18</v>
      </c>
      <c r="S105" s="43" t="s">
        <v>19</v>
      </c>
      <c r="T105" s="43" t="s">
        <v>20</v>
      </c>
    </row>
    <row r="106" spans="2:20" ht="22.5" x14ac:dyDescent="0.55000000000000004">
      <c r="B106" s="148"/>
      <c r="C106" s="143"/>
      <c r="D106" s="144"/>
      <c r="E106" s="145"/>
      <c r="F106" s="143"/>
      <c r="G106" s="144"/>
      <c r="H106" s="144"/>
      <c r="I106" s="144"/>
      <c r="J106" s="145"/>
      <c r="K106" s="148"/>
      <c r="L106" s="148"/>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46" t="s">
        <v>84</v>
      </c>
      <c r="C108" s="137" t="s">
        <v>133</v>
      </c>
      <c r="D108" s="138"/>
      <c r="E108" s="139"/>
      <c r="F108" s="137" t="s">
        <v>134</v>
      </c>
      <c r="G108" s="138"/>
      <c r="H108" s="138"/>
      <c r="I108" s="138"/>
      <c r="J108" s="139"/>
      <c r="K108" s="146" t="s">
        <v>21</v>
      </c>
      <c r="L108" s="146" t="s">
        <v>22</v>
      </c>
      <c r="M108" s="43" t="s">
        <v>5</v>
      </c>
      <c r="N108" s="43" t="s">
        <v>6</v>
      </c>
      <c r="O108" s="43" t="s">
        <v>7</v>
      </c>
      <c r="P108" s="43" t="s">
        <v>8</v>
      </c>
      <c r="Q108" s="43" t="s">
        <v>9</v>
      </c>
      <c r="R108" s="43" t="s">
        <v>10</v>
      </c>
      <c r="S108" s="43" t="s">
        <v>11</v>
      </c>
      <c r="T108" s="39"/>
    </row>
    <row r="109" spans="2:20" ht="22.5" x14ac:dyDescent="0.55000000000000004">
      <c r="B109" s="147"/>
      <c r="C109" s="140"/>
      <c r="D109" s="141"/>
      <c r="E109" s="142"/>
      <c r="F109" s="140"/>
      <c r="G109" s="141"/>
      <c r="H109" s="141"/>
      <c r="I109" s="141"/>
      <c r="J109" s="142"/>
      <c r="K109" s="147"/>
      <c r="L109" s="147"/>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47"/>
      <c r="C110" s="140"/>
      <c r="D110" s="141"/>
      <c r="E110" s="142"/>
      <c r="F110" s="140"/>
      <c r="G110" s="141"/>
      <c r="H110" s="141"/>
      <c r="I110" s="141"/>
      <c r="J110" s="142"/>
      <c r="K110" s="147"/>
      <c r="L110" s="147"/>
      <c r="M110" s="43" t="s">
        <v>13</v>
      </c>
      <c r="N110" s="43" t="s">
        <v>14</v>
      </c>
      <c r="O110" s="43" t="s">
        <v>15</v>
      </c>
      <c r="P110" s="43" t="s">
        <v>16</v>
      </c>
      <c r="Q110" s="43" t="s">
        <v>17</v>
      </c>
      <c r="R110" s="43" t="s">
        <v>18</v>
      </c>
      <c r="S110" s="43" t="s">
        <v>19</v>
      </c>
      <c r="T110" s="43" t="s">
        <v>20</v>
      </c>
    </row>
    <row r="111" spans="2:20" ht="22.5" x14ac:dyDescent="0.55000000000000004">
      <c r="B111" s="148"/>
      <c r="C111" s="143"/>
      <c r="D111" s="144"/>
      <c r="E111" s="145"/>
      <c r="F111" s="143"/>
      <c r="G111" s="144"/>
      <c r="H111" s="144"/>
      <c r="I111" s="144"/>
      <c r="J111" s="145"/>
      <c r="K111" s="148"/>
      <c r="L111" s="148"/>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46" t="s">
        <v>135</v>
      </c>
      <c r="C113" s="137" t="s">
        <v>136</v>
      </c>
      <c r="D113" s="138"/>
      <c r="E113" s="139"/>
      <c r="F113" s="137" t="s">
        <v>139</v>
      </c>
      <c r="G113" s="138"/>
      <c r="H113" s="138"/>
      <c r="I113" s="138"/>
      <c r="J113" s="139"/>
      <c r="K113" s="146" t="s">
        <v>21</v>
      </c>
      <c r="L113" s="146" t="s">
        <v>22</v>
      </c>
      <c r="M113" s="43" t="s">
        <v>5</v>
      </c>
      <c r="N113" s="43" t="s">
        <v>6</v>
      </c>
      <c r="O113" s="43" t="s">
        <v>7</v>
      </c>
      <c r="P113" s="43" t="s">
        <v>8</v>
      </c>
      <c r="Q113" s="43" t="s">
        <v>9</v>
      </c>
      <c r="R113" s="43" t="s">
        <v>10</v>
      </c>
      <c r="S113" s="43" t="s">
        <v>11</v>
      </c>
      <c r="T113" s="39"/>
    </row>
    <row r="114" spans="2:20" ht="22.5" x14ac:dyDescent="0.55000000000000004">
      <c r="B114" s="147"/>
      <c r="C114" s="140"/>
      <c r="D114" s="141"/>
      <c r="E114" s="142"/>
      <c r="F114" s="140"/>
      <c r="G114" s="141"/>
      <c r="H114" s="141"/>
      <c r="I114" s="141"/>
      <c r="J114" s="142"/>
      <c r="K114" s="147"/>
      <c r="L114" s="147"/>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47"/>
      <c r="C115" s="140"/>
      <c r="D115" s="141"/>
      <c r="E115" s="142"/>
      <c r="F115" s="140"/>
      <c r="G115" s="141"/>
      <c r="H115" s="141"/>
      <c r="I115" s="141"/>
      <c r="J115" s="142"/>
      <c r="K115" s="147"/>
      <c r="L115" s="147"/>
      <c r="M115" s="43" t="s">
        <v>13</v>
      </c>
      <c r="N115" s="43" t="s">
        <v>14</v>
      </c>
      <c r="O115" s="43" t="s">
        <v>15</v>
      </c>
      <c r="P115" s="43" t="s">
        <v>16</v>
      </c>
      <c r="Q115" s="43" t="s">
        <v>17</v>
      </c>
      <c r="R115" s="43" t="s">
        <v>18</v>
      </c>
      <c r="S115" s="43" t="s">
        <v>19</v>
      </c>
      <c r="T115" s="43" t="s">
        <v>20</v>
      </c>
    </row>
    <row r="116" spans="2:20" ht="22.5" x14ac:dyDescent="0.55000000000000004">
      <c r="B116" s="148"/>
      <c r="C116" s="143"/>
      <c r="D116" s="144"/>
      <c r="E116" s="145"/>
      <c r="F116" s="143"/>
      <c r="G116" s="144"/>
      <c r="H116" s="144"/>
      <c r="I116" s="144"/>
      <c r="J116" s="145"/>
      <c r="K116" s="148"/>
      <c r="L116" s="148"/>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46" t="s">
        <v>137</v>
      </c>
      <c r="C118" s="137" t="s">
        <v>138</v>
      </c>
      <c r="D118" s="138"/>
      <c r="E118" s="139"/>
      <c r="F118" s="137" t="s">
        <v>140</v>
      </c>
      <c r="G118" s="138"/>
      <c r="H118" s="138"/>
      <c r="I118" s="138"/>
      <c r="J118" s="139"/>
      <c r="K118" s="146" t="s">
        <v>21</v>
      </c>
      <c r="L118" s="146" t="s">
        <v>22</v>
      </c>
      <c r="M118" s="43" t="s">
        <v>5</v>
      </c>
      <c r="N118" s="43" t="s">
        <v>6</v>
      </c>
      <c r="O118" s="43" t="s">
        <v>7</v>
      </c>
      <c r="P118" s="43" t="s">
        <v>8</v>
      </c>
      <c r="Q118" s="43" t="s">
        <v>9</v>
      </c>
      <c r="R118" s="43" t="s">
        <v>10</v>
      </c>
      <c r="S118" s="43" t="s">
        <v>11</v>
      </c>
      <c r="T118" s="39"/>
    </row>
    <row r="119" spans="2:20" ht="22.5" x14ac:dyDescent="0.55000000000000004">
      <c r="B119" s="147"/>
      <c r="C119" s="140"/>
      <c r="D119" s="141"/>
      <c r="E119" s="142"/>
      <c r="F119" s="140"/>
      <c r="G119" s="141"/>
      <c r="H119" s="141"/>
      <c r="I119" s="141"/>
      <c r="J119" s="142"/>
      <c r="K119" s="147"/>
      <c r="L119" s="147"/>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47"/>
      <c r="C120" s="140"/>
      <c r="D120" s="141"/>
      <c r="E120" s="142"/>
      <c r="F120" s="140"/>
      <c r="G120" s="141"/>
      <c r="H120" s="141"/>
      <c r="I120" s="141"/>
      <c r="J120" s="142"/>
      <c r="K120" s="147"/>
      <c r="L120" s="147"/>
      <c r="M120" s="43" t="s">
        <v>13</v>
      </c>
      <c r="N120" s="43" t="s">
        <v>14</v>
      </c>
      <c r="O120" s="43" t="s">
        <v>15</v>
      </c>
      <c r="P120" s="43" t="s">
        <v>16</v>
      </c>
      <c r="Q120" s="43" t="s">
        <v>17</v>
      </c>
      <c r="R120" s="43" t="s">
        <v>18</v>
      </c>
      <c r="S120" s="43" t="s">
        <v>19</v>
      </c>
      <c r="T120" s="43" t="s">
        <v>20</v>
      </c>
    </row>
    <row r="121" spans="2:20" ht="22.5" x14ac:dyDescent="0.55000000000000004">
      <c r="B121" s="148"/>
      <c r="C121" s="143"/>
      <c r="D121" s="144"/>
      <c r="E121" s="145"/>
      <c r="F121" s="143"/>
      <c r="G121" s="144"/>
      <c r="H121" s="144"/>
      <c r="I121" s="144"/>
      <c r="J121" s="145"/>
      <c r="K121" s="148"/>
      <c r="L121" s="148"/>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46" t="s">
        <v>142</v>
      </c>
      <c r="C123" s="137" t="s">
        <v>141</v>
      </c>
      <c r="D123" s="138"/>
      <c r="E123" s="139"/>
      <c r="F123" s="137" t="s">
        <v>143</v>
      </c>
      <c r="G123" s="138"/>
      <c r="H123" s="138"/>
      <c r="I123" s="138"/>
      <c r="J123" s="139"/>
      <c r="K123" s="146" t="s">
        <v>21</v>
      </c>
      <c r="L123" s="146" t="s">
        <v>22</v>
      </c>
      <c r="M123" s="43" t="s">
        <v>5</v>
      </c>
      <c r="N123" s="43" t="s">
        <v>6</v>
      </c>
      <c r="O123" s="43" t="s">
        <v>7</v>
      </c>
      <c r="P123" s="43" t="s">
        <v>8</v>
      </c>
      <c r="Q123" s="43" t="s">
        <v>9</v>
      </c>
      <c r="R123" s="43" t="s">
        <v>10</v>
      </c>
      <c r="S123" s="43" t="s">
        <v>11</v>
      </c>
      <c r="T123" s="39"/>
    </row>
    <row r="124" spans="2:20" ht="22.5" x14ac:dyDescent="0.55000000000000004">
      <c r="B124" s="147"/>
      <c r="C124" s="140"/>
      <c r="D124" s="141"/>
      <c r="E124" s="142"/>
      <c r="F124" s="140"/>
      <c r="G124" s="141"/>
      <c r="H124" s="141"/>
      <c r="I124" s="141"/>
      <c r="J124" s="142"/>
      <c r="K124" s="147"/>
      <c r="L124" s="147"/>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47"/>
      <c r="C125" s="140"/>
      <c r="D125" s="141"/>
      <c r="E125" s="142"/>
      <c r="F125" s="140"/>
      <c r="G125" s="141"/>
      <c r="H125" s="141"/>
      <c r="I125" s="141"/>
      <c r="J125" s="142"/>
      <c r="K125" s="147"/>
      <c r="L125" s="147"/>
      <c r="M125" s="43" t="s">
        <v>13</v>
      </c>
      <c r="N125" s="43" t="s">
        <v>14</v>
      </c>
      <c r="O125" s="43" t="s">
        <v>15</v>
      </c>
      <c r="P125" s="43" t="s">
        <v>16</v>
      </c>
      <c r="Q125" s="43" t="s">
        <v>17</v>
      </c>
      <c r="R125" s="43" t="s">
        <v>18</v>
      </c>
      <c r="S125" s="43" t="s">
        <v>19</v>
      </c>
      <c r="T125" s="43" t="s">
        <v>20</v>
      </c>
    </row>
    <row r="126" spans="2:20" ht="22.5" x14ac:dyDescent="0.55000000000000004">
      <c r="B126" s="148"/>
      <c r="C126" s="143"/>
      <c r="D126" s="144"/>
      <c r="E126" s="145"/>
      <c r="F126" s="143"/>
      <c r="G126" s="144"/>
      <c r="H126" s="144"/>
      <c r="I126" s="144"/>
      <c r="J126" s="145"/>
      <c r="K126" s="148"/>
      <c r="L126" s="148"/>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71" t="s">
        <v>169</v>
      </c>
      <c r="C128" s="172"/>
      <c r="D128" s="172"/>
      <c r="E128" s="172"/>
      <c r="F128" s="172"/>
      <c r="G128" s="172"/>
      <c r="H128" s="172"/>
      <c r="I128" s="172"/>
      <c r="J128" s="172"/>
      <c r="K128" s="172"/>
      <c r="L128" s="172"/>
      <c r="M128" s="172"/>
      <c r="N128" s="172"/>
      <c r="O128" s="172"/>
      <c r="P128" s="172"/>
      <c r="Q128" s="172"/>
      <c r="R128" s="172"/>
      <c r="S128" s="172"/>
      <c r="T128" s="173"/>
    </row>
    <row r="130" spans="2:20" ht="18" thickBot="1" x14ac:dyDescent="0.6"/>
    <row r="131" spans="2:20" ht="29" thickBot="1" x14ac:dyDescent="0.6">
      <c r="B131" s="180" t="s">
        <v>144</v>
      </c>
      <c r="C131" s="153"/>
      <c r="D131" s="153"/>
      <c r="E131" s="153"/>
      <c r="F131" s="153"/>
      <c r="G131" s="153"/>
      <c r="H131" s="153"/>
      <c r="I131" s="153"/>
      <c r="J131" s="153"/>
      <c r="K131" s="153"/>
      <c r="L131" s="153"/>
      <c r="M131" s="153"/>
      <c r="N131" s="153"/>
      <c r="O131" s="153"/>
      <c r="P131" s="153"/>
      <c r="Q131" s="153"/>
      <c r="R131" s="153"/>
      <c r="S131" s="153"/>
      <c r="T131" s="181"/>
    </row>
    <row r="132" spans="2:20" x14ac:dyDescent="0.55000000000000004">
      <c r="B132" s="40" t="s">
        <v>1</v>
      </c>
      <c r="C132" s="155" t="s">
        <v>2</v>
      </c>
      <c r="D132" s="156"/>
      <c r="E132" s="157"/>
      <c r="F132" s="155" t="s">
        <v>12</v>
      </c>
      <c r="G132" s="156"/>
      <c r="H132" s="156"/>
      <c r="I132" s="156"/>
      <c r="J132" s="157"/>
      <c r="K132" s="42" t="s">
        <v>3</v>
      </c>
      <c r="L132" s="42" t="s">
        <v>4</v>
      </c>
    </row>
    <row r="133" spans="2:20" ht="18" thickBot="1" x14ac:dyDescent="0.6"/>
    <row r="134" spans="2:20" ht="22.5" x14ac:dyDescent="0.55000000000000004">
      <c r="B134" s="146" t="s">
        <v>145</v>
      </c>
      <c r="C134" s="167" t="s">
        <v>146</v>
      </c>
      <c r="D134" s="138"/>
      <c r="E134" s="139"/>
      <c r="F134" s="137" t="s">
        <v>147</v>
      </c>
      <c r="G134" s="138"/>
      <c r="H134" s="138"/>
      <c r="I134" s="138"/>
      <c r="J134" s="139"/>
      <c r="K134" s="146" t="s">
        <v>21</v>
      </c>
      <c r="L134" s="146" t="s">
        <v>22</v>
      </c>
      <c r="M134" s="43" t="s">
        <v>5</v>
      </c>
      <c r="N134" s="43" t="s">
        <v>6</v>
      </c>
      <c r="O134" s="43" t="s">
        <v>7</v>
      </c>
      <c r="P134" s="43" t="s">
        <v>8</v>
      </c>
      <c r="Q134" s="43" t="s">
        <v>9</v>
      </c>
      <c r="R134" s="43" t="s">
        <v>10</v>
      </c>
      <c r="S134" s="43" t="s">
        <v>11</v>
      </c>
      <c r="T134" s="39"/>
    </row>
    <row r="135" spans="2:20" ht="22.5" x14ac:dyDescent="0.55000000000000004">
      <c r="B135" s="147"/>
      <c r="C135" s="140"/>
      <c r="D135" s="141"/>
      <c r="E135" s="142"/>
      <c r="F135" s="140"/>
      <c r="G135" s="141"/>
      <c r="H135" s="141"/>
      <c r="I135" s="141"/>
      <c r="J135" s="142"/>
      <c r="K135" s="147"/>
      <c r="L135" s="147"/>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47"/>
      <c r="C136" s="140"/>
      <c r="D136" s="141"/>
      <c r="E136" s="142"/>
      <c r="F136" s="140"/>
      <c r="G136" s="141"/>
      <c r="H136" s="141"/>
      <c r="I136" s="141"/>
      <c r="J136" s="142"/>
      <c r="K136" s="147"/>
      <c r="L136" s="147"/>
      <c r="M136" s="43" t="s">
        <v>13</v>
      </c>
      <c r="N136" s="43" t="s">
        <v>14</v>
      </c>
      <c r="O136" s="43" t="s">
        <v>15</v>
      </c>
      <c r="P136" s="43" t="s">
        <v>16</v>
      </c>
      <c r="Q136" s="43" t="s">
        <v>17</v>
      </c>
      <c r="R136" s="43" t="s">
        <v>18</v>
      </c>
      <c r="S136" s="43" t="s">
        <v>19</v>
      </c>
      <c r="T136" s="43" t="s">
        <v>20</v>
      </c>
    </row>
    <row r="137" spans="2:20" ht="22.5" x14ac:dyDescent="0.55000000000000004">
      <c r="B137" s="148"/>
      <c r="C137" s="143"/>
      <c r="D137" s="144"/>
      <c r="E137" s="145"/>
      <c r="F137" s="143"/>
      <c r="G137" s="144"/>
      <c r="H137" s="144"/>
      <c r="I137" s="144"/>
      <c r="J137" s="145"/>
      <c r="K137" s="148"/>
      <c r="L137" s="148"/>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46" t="s">
        <v>145</v>
      </c>
      <c r="C139" s="167" t="s">
        <v>148</v>
      </c>
      <c r="D139" s="138"/>
      <c r="E139" s="139"/>
      <c r="F139" s="137" t="s">
        <v>149</v>
      </c>
      <c r="G139" s="138"/>
      <c r="H139" s="138"/>
      <c r="I139" s="138"/>
      <c r="J139" s="139"/>
      <c r="K139" s="146" t="s">
        <v>21</v>
      </c>
      <c r="L139" s="146" t="s">
        <v>22</v>
      </c>
      <c r="M139" s="43" t="s">
        <v>5</v>
      </c>
      <c r="N139" s="43" t="s">
        <v>6</v>
      </c>
      <c r="O139" s="43" t="s">
        <v>7</v>
      </c>
      <c r="P139" s="43" t="s">
        <v>8</v>
      </c>
      <c r="Q139" s="43" t="s">
        <v>9</v>
      </c>
      <c r="R139" s="43" t="s">
        <v>10</v>
      </c>
      <c r="S139" s="43" t="s">
        <v>11</v>
      </c>
      <c r="T139" s="39"/>
    </row>
    <row r="140" spans="2:20" ht="22.5" x14ac:dyDescent="0.55000000000000004">
      <c r="B140" s="147"/>
      <c r="C140" s="140"/>
      <c r="D140" s="141"/>
      <c r="E140" s="142"/>
      <c r="F140" s="140"/>
      <c r="G140" s="141"/>
      <c r="H140" s="141"/>
      <c r="I140" s="141"/>
      <c r="J140" s="142"/>
      <c r="K140" s="147"/>
      <c r="L140" s="147"/>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47"/>
      <c r="C141" s="140"/>
      <c r="D141" s="141"/>
      <c r="E141" s="142"/>
      <c r="F141" s="140"/>
      <c r="G141" s="141"/>
      <c r="H141" s="141"/>
      <c r="I141" s="141"/>
      <c r="J141" s="142"/>
      <c r="K141" s="147"/>
      <c r="L141" s="147"/>
      <c r="M141" s="43" t="s">
        <v>13</v>
      </c>
      <c r="N141" s="43" t="s">
        <v>14</v>
      </c>
      <c r="O141" s="43" t="s">
        <v>15</v>
      </c>
      <c r="P141" s="43" t="s">
        <v>16</v>
      </c>
      <c r="Q141" s="43" t="s">
        <v>17</v>
      </c>
      <c r="R141" s="43" t="s">
        <v>18</v>
      </c>
      <c r="S141" s="43" t="s">
        <v>19</v>
      </c>
      <c r="T141" s="43" t="s">
        <v>20</v>
      </c>
    </row>
    <row r="142" spans="2:20" ht="22.5" x14ac:dyDescent="0.55000000000000004">
      <c r="B142" s="148"/>
      <c r="C142" s="143"/>
      <c r="D142" s="144"/>
      <c r="E142" s="145"/>
      <c r="F142" s="143"/>
      <c r="G142" s="144"/>
      <c r="H142" s="144"/>
      <c r="I142" s="144"/>
      <c r="J142" s="145"/>
      <c r="K142" s="148"/>
      <c r="L142" s="148"/>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46" t="s">
        <v>150</v>
      </c>
      <c r="C144" s="137" t="s">
        <v>151</v>
      </c>
      <c r="D144" s="138"/>
      <c r="E144" s="139"/>
      <c r="F144" s="137" t="s">
        <v>152</v>
      </c>
      <c r="G144" s="138"/>
      <c r="H144" s="138"/>
      <c r="I144" s="138"/>
      <c r="J144" s="139"/>
      <c r="K144" s="146" t="s">
        <v>21</v>
      </c>
      <c r="L144" s="146" t="s">
        <v>22</v>
      </c>
      <c r="M144" s="43" t="s">
        <v>5</v>
      </c>
      <c r="N144" s="43" t="s">
        <v>6</v>
      </c>
      <c r="O144" s="43" t="s">
        <v>7</v>
      </c>
      <c r="P144" s="43" t="s">
        <v>8</v>
      </c>
      <c r="Q144" s="43" t="s">
        <v>9</v>
      </c>
      <c r="R144" s="43" t="s">
        <v>10</v>
      </c>
      <c r="S144" s="43" t="s">
        <v>11</v>
      </c>
      <c r="T144" s="39"/>
    </row>
    <row r="145" spans="2:20" ht="22.5" x14ac:dyDescent="0.55000000000000004">
      <c r="B145" s="147"/>
      <c r="C145" s="140"/>
      <c r="D145" s="141"/>
      <c r="E145" s="142"/>
      <c r="F145" s="140"/>
      <c r="G145" s="141"/>
      <c r="H145" s="141"/>
      <c r="I145" s="141"/>
      <c r="J145" s="142"/>
      <c r="K145" s="147"/>
      <c r="L145" s="147"/>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47"/>
      <c r="C146" s="140"/>
      <c r="D146" s="141"/>
      <c r="E146" s="142"/>
      <c r="F146" s="140"/>
      <c r="G146" s="141"/>
      <c r="H146" s="141"/>
      <c r="I146" s="141"/>
      <c r="J146" s="142"/>
      <c r="K146" s="147"/>
      <c r="L146" s="147"/>
      <c r="M146" s="43" t="s">
        <v>13</v>
      </c>
      <c r="N146" s="43" t="s">
        <v>14</v>
      </c>
      <c r="O146" s="43" t="s">
        <v>15</v>
      </c>
      <c r="P146" s="43" t="s">
        <v>16</v>
      </c>
      <c r="Q146" s="43" t="s">
        <v>17</v>
      </c>
      <c r="R146" s="43" t="s">
        <v>18</v>
      </c>
      <c r="S146" s="43" t="s">
        <v>19</v>
      </c>
      <c r="T146" s="43" t="s">
        <v>20</v>
      </c>
    </row>
    <row r="147" spans="2:20" ht="22.5" x14ac:dyDescent="0.55000000000000004">
      <c r="B147" s="148"/>
      <c r="C147" s="143"/>
      <c r="D147" s="144"/>
      <c r="E147" s="145"/>
      <c r="F147" s="143"/>
      <c r="G147" s="144"/>
      <c r="H147" s="144"/>
      <c r="I147" s="144"/>
      <c r="J147" s="145"/>
      <c r="K147" s="148"/>
      <c r="L147" s="148"/>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46" t="s">
        <v>156</v>
      </c>
      <c r="C149" s="137" t="s">
        <v>154</v>
      </c>
      <c r="D149" s="138"/>
      <c r="E149" s="139"/>
      <c r="F149" s="137" t="s">
        <v>153</v>
      </c>
      <c r="G149" s="138"/>
      <c r="H149" s="138"/>
      <c r="I149" s="138"/>
      <c r="J149" s="139"/>
      <c r="K149" s="146" t="s">
        <v>21</v>
      </c>
      <c r="L149" s="146" t="s">
        <v>22</v>
      </c>
      <c r="M149" s="43" t="s">
        <v>5</v>
      </c>
      <c r="N149" s="43" t="s">
        <v>6</v>
      </c>
      <c r="O149" s="43" t="s">
        <v>7</v>
      </c>
      <c r="P149" s="43" t="s">
        <v>8</v>
      </c>
      <c r="Q149" s="43" t="s">
        <v>9</v>
      </c>
      <c r="R149" s="43" t="s">
        <v>10</v>
      </c>
      <c r="S149" s="43" t="s">
        <v>11</v>
      </c>
      <c r="T149" s="39"/>
    </row>
    <row r="150" spans="2:20" ht="22.5" x14ac:dyDescent="0.55000000000000004">
      <c r="B150" s="147"/>
      <c r="C150" s="140"/>
      <c r="D150" s="141"/>
      <c r="E150" s="142"/>
      <c r="F150" s="140"/>
      <c r="G150" s="141"/>
      <c r="H150" s="141"/>
      <c r="I150" s="141"/>
      <c r="J150" s="142"/>
      <c r="K150" s="147"/>
      <c r="L150" s="147"/>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47"/>
      <c r="C151" s="140"/>
      <c r="D151" s="141"/>
      <c r="E151" s="142"/>
      <c r="F151" s="140"/>
      <c r="G151" s="141"/>
      <c r="H151" s="141"/>
      <c r="I151" s="141"/>
      <c r="J151" s="142"/>
      <c r="K151" s="147"/>
      <c r="L151" s="147"/>
      <c r="M151" s="43" t="s">
        <v>13</v>
      </c>
      <c r="N151" s="43" t="s">
        <v>14</v>
      </c>
      <c r="O151" s="43" t="s">
        <v>15</v>
      </c>
      <c r="P151" s="43" t="s">
        <v>16</v>
      </c>
      <c r="Q151" s="43" t="s">
        <v>17</v>
      </c>
      <c r="R151" s="43" t="s">
        <v>18</v>
      </c>
      <c r="S151" s="43" t="s">
        <v>19</v>
      </c>
      <c r="T151" s="43" t="s">
        <v>20</v>
      </c>
    </row>
    <row r="152" spans="2:20" ht="22.5" x14ac:dyDescent="0.55000000000000004">
      <c r="B152" s="148"/>
      <c r="C152" s="143"/>
      <c r="D152" s="144"/>
      <c r="E152" s="145"/>
      <c r="F152" s="143"/>
      <c r="G152" s="144"/>
      <c r="H152" s="144"/>
      <c r="I152" s="144"/>
      <c r="J152" s="145"/>
      <c r="K152" s="148"/>
      <c r="L152" s="148"/>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46" t="s">
        <v>157</v>
      </c>
      <c r="C154" s="137" t="s">
        <v>155</v>
      </c>
      <c r="D154" s="138"/>
      <c r="E154" s="139"/>
      <c r="F154" s="137" t="s">
        <v>158</v>
      </c>
      <c r="G154" s="138"/>
      <c r="H154" s="138"/>
      <c r="I154" s="138"/>
      <c r="J154" s="139"/>
      <c r="K154" s="146" t="s">
        <v>21</v>
      </c>
      <c r="L154" s="146" t="s">
        <v>22</v>
      </c>
      <c r="M154" s="43" t="s">
        <v>5</v>
      </c>
      <c r="N154" s="43" t="s">
        <v>6</v>
      </c>
      <c r="O154" s="43" t="s">
        <v>7</v>
      </c>
      <c r="P154" s="43" t="s">
        <v>8</v>
      </c>
      <c r="Q154" s="43" t="s">
        <v>9</v>
      </c>
      <c r="R154" s="43" t="s">
        <v>10</v>
      </c>
      <c r="S154" s="43" t="s">
        <v>11</v>
      </c>
      <c r="T154" s="39"/>
    </row>
    <row r="155" spans="2:20" ht="22.5" x14ac:dyDescent="0.55000000000000004">
      <c r="B155" s="147"/>
      <c r="C155" s="140"/>
      <c r="D155" s="141"/>
      <c r="E155" s="142"/>
      <c r="F155" s="140"/>
      <c r="G155" s="141"/>
      <c r="H155" s="141"/>
      <c r="I155" s="141"/>
      <c r="J155" s="142"/>
      <c r="K155" s="147"/>
      <c r="L155" s="147"/>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47"/>
      <c r="C156" s="140"/>
      <c r="D156" s="141"/>
      <c r="E156" s="142"/>
      <c r="F156" s="140"/>
      <c r="G156" s="141"/>
      <c r="H156" s="141"/>
      <c r="I156" s="141"/>
      <c r="J156" s="142"/>
      <c r="K156" s="147"/>
      <c r="L156" s="147"/>
      <c r="M156" s="43" t="s">
        <v>13</v>
      </c>
      <c r="N156" s="43" t="s">
        <v>14</v>
      </c>
      <c r="O156" s="43" t="s">
        <v>15</v>
      </c>
      <c r="P156" s="43" t="s">
        <v>16</v>
      </c>
      <c r="Q156" s="43" t="s">
        <v>17</v>
      </c>
      <c r="R156" s="43" t="s">
        <v>18</v>
      </c>
      <c r="S156" s="43" t="s">
        <v>19</v>
      </c>
      <c r="T156" s="43" t="s">
        <v>20</v>
      </c>
    </row>
    <row r="157" spans="2:20" ht="22.5" x14ac:dyDescent="0.55000000000000004">
      <c r="B157" s="148"/>
      <c r="C157" s="143"/>
      <c r="D157" s="144"/>
      <c r="E157" s="145"/>
      <c r="F157" s="143"/>
      <c r="G157" s="144"/>
      <c r="H157" s="144"/>
      <c r="I157" s="144"/>
      <c r="J157" s="145"/>
      <c r="K157" s="148"/>
      <c r="L157" s="148"/>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46" t="s">
        <v>142</v>
      </c>
      <c r="C159" s="137" t="s">
        <v>141</v>
      </c>
      <c r="D159" s="138"/>
      <c r="E159" s="139"/>
      <c r="F159" s="137" t="s">
        <v>143</v>
      </c>
      <c r="G159" s="138"/>
      <c r="H159" s="138"/>
      <c r="I159" s="138"/>
      <c r="J159" s="139"/>
      <c r="K159" s="146" t="s">
        <v>21</v>
      </c>
      <c r="L159" s="146" t="s">
        <v>22</v>
      </c>
      <c r="M159" s="43" t="s">
        <v>5</v>
      </c>
      <c r="N159" s="43" t="s">
        <v>6</v>
      </c>
      <c r="O159" s="43" t="s">
        <v>7</v>
      </c>
      <c r="P159" s="43" t="s">
        <v>8</v>
      </c>
      <c r="Q159" s="43" t="s">
        <v>9</v>
      </c>
      <c r="R159" s="43" t="s">
        <v>10</v>
      </c>
      <c r="S159" s="43" t="s">
        <v>11</v>
      </c>
      <c r="T159" s="39"/>
    </row>
    <row r="160" spans="2:20" ht="22.5" x14ac:dyDescent="0.55000000000000004">
      <c r="B160" s="147"/>
      <c r="C160" s="140"/>
      <c r="D160" s="141"/>
      <c r="E160" s="142"/>
      <c r="F160" s="140"/>
      <c r="G160" s="141"/>
      <c r="H160" s="141"/>
      <c r="I160" s="141"/>
      <c r="J160" s="142"/>
      <c r="K160" s="147"/>
      <c r="L160" s="147"/>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47"/>
      <c r="C161" s="140"/>
      <c r="D161" s="141"/>
      <c r="E161" s="142"/>
      <c r="F161" s="140"/>
      <c r="G161" s="141"/>
      <c r="H161" s="141"/>
      <c r="I161" s="141"/>
      <c r="J161" s="142"/>
      <c r="K161" s="147"/>
      <c r="L161" s="147"/>
      <c r="M161" s="43" t="s">
        <v>13</v>
      </c>
      <c r="N161" s="43" t="s">
        <v>14</v>
      </c>
      <c r="O161" s="43" t="s">
        <v>15</v>
      </c>
      <c r="P161" s="43" t="s">
        <v>16</v>
      </c>
      <c r="Q161" s="43" t="s">
        <v>17</v>
      </c>
      <c r="R161" s="43" t="s">
        <v>18</v>
      </c>
      <c r="S161" s="43" t="s">
        <v>19</v>
      </c>
      <c r="T161" s="43" t="s">
        <v>20</v>
      </c>
    </row>
    <row r="162" spans="2:20" ht="22.5" x14ac:dyDescent="0.55000000000000004">
      <c r="B162" s="148"/>
      <c r="C162" s="143"/>
      <c r="D162" s="144"/>
      <c r="E162" s="145"/>
      <c r="F162" s="143"/>
      <c r="G162" s="144"/>
      <c r="H162" s="144"/>
      <c r="I162" s="144"/>
      <c r="J162" s="145"/>
      <c r="K162" s="148"/>
      <c r="L162" s="148"/>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71" t="s">
        <v>170</v>
      </c>
      <c r="C164" s="172"/>
      <c r="D164" s="172"/>
      <c r="E164" s="172"/>
      <c r="F164" s="172"/>
      <c r="G164" s="172"/>
      <c r="H164" s="172"/>
      <c r="I164" s="172"/>
      <c r="J164" s="172"/>
      <c r="K164" s="172"/>
      <c r="L164" s="172"/>
      <c r="M164" s="172"/>
      <c r="N164" s="172"/>
      <c r="O164" s="172"/>
      <c r="P164" s="172"/>
      <c r="Q164" s="172"/>
      <c r="R164" s="172"/>
      <c r="S164" s="172"/>
      <c r="T164" s="173"/>
    </row>
  </sheetData>
  <mergeCells count="159">
    <mergeCell ref="B164:T164"/>
    <mergeCell ref="B159:B162"/>
    <mergeCell ref="C159:E162"/>
    <mergeCell ref="F159:J162"/>
    <mergeCell ref="K159:K162"/>
    <mergeCell ref="L159:L162"/>
    <mergeCell ref="B154:B157"/>
    <mergeCell ref="C154:E157"/>
    <mergeCell ref="F154:J157"/>
    <mergeCell ref="K154:K157"/>
    <mergeCell ref="L154:L157"/>
    <mergeCell ref="B149:B152"/>
    <mergeCell ref="C149:E152"/>
    <mergeCell ref="F149:J152"/>
    <mergeCell ref="K149:K152"/>
    <mergeCell ref="L149:L152"/>
    <mergeCell ref="B144:B147"/>
    <mergeCell ref="C144:E147"/>
    <mergeCell ref="F144:J147"/>
    <mergeCell ref="K144:K147"/>
    <mergeCell ref="L144:L147"/>
    <mergeCell ref="B139:B142"/>
    <mergeCell ref="C139:E142"/>
    <mergeCell ref="F139:J142"/>
    <mergeCell ref="K139:K142"/>
    <mergeCell ref="L139:L142"/>
    <mergeCell ref="B134:B137"/>
    <mergeCell ref="C134:E137"/>
    <mergeCell ref="F134:J137"/>
    <mergeCell ref="K134:K137"/>
    <mergeCell ref="L134:L137"/>
    <mergeCell ref="B128:T128"/>
    <mergeCell ref="B131:T131"/>
    <mergeCell ref="C132:E132"/>
    <mergeCell ref="F132:J132"/>
    <mergeCell ref="B123:B126"/>
    <mergeCell ref="C123:E126"/>
    <mergeCell ref="F123:J126"/>
    <mergeCell ref="K123:K126"/>
    <mergeCell ref="L123:L126"/>
    <mergeCell ref="B118:B121"/>
    <mergeCell ref="C118:E121"/>
    <mergeCell ref="F118:J121"/>
    <mergeCell ref="K118:K121"/>
    <mergeCell ref="L118:L121"/>
    <mergeCell ref="B113:B116"/>
    <mergeCell ref="C113:E116"/>
    <mergeCell ref="F113:J116"/>
    <mergeCell ref="K113:K116"/>
    <mergeCell ref="L113:L116"/>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83:B86"/>
    <mergeCell ref="C83:E86"/>
    <mergeCell ref="F83:J86"/>
    <mergeCell ref="K83:K86"/>
    <mergeCell ref="L83:L86"/>
    <mergeCell ref="B78:B81"/>
    <mergeCell ref="C78:E81"/>
    <mergeCell ref="F78:J81"/>
    <mergeCell ref="K78:K81"/>
    <mergeCell ref="L78:L81"/>
    <mergeCell ref="B73:B76"/>
    <mergeCell ref="C73:E76"/>
    <mergeCell ref="F73:J76"/>
    <mergeCell ref="K73:K76"/>
    <mergeCell ref="L73:L76"/>
    <mergeCell ref="B68:B71"/>
    <mergeCell ref="C68:E71"/>
    <mergeCell ref="F68:J71"/>
    <mergeCell ref="K68:K71"/>
    <mergeCell ref="L68:L71"/>
    <mergeCell ref="B63:B66"/>
    <mergeCell ref="C63:E66"/>
    <mergeCell ref="F63:J66"/>
    <mergeCell ref="K63:K66"/>
    <mergeCell ref="L63:L66"/>
    <mergeCell ref="B58:B61"/>
    <mergeCell ref="C58:E61"/>
    <mergeCell ref="F58:J61"/>
    <mergeCell ref="K58:K61"/>
    <mergeCell ref="L58:L61"/>
    <mergeCell ref="B53:B56"/>
    <mergeCell ref="C53:E56"/>
    <mergeCell ref="F53:J56"/>
    <mergeCell ref="K53:K56"/>
    <mergeCell ref="L53:L56"/>
    <mergeCell ref="B48:B51"/>
    <mergeCell ref="C48:E51"/>
    <mergeCell ref="F48:J51"/>
    <mergeCell ref="K48:K51"/>
    <mergeCell ref="L48:L51"/>
    <mergeCell ref="B38:B41"/>
    <mergeCell ref="C38:E41"/>
    <mergeCell ref="F38:J41"/>
    <mergeCell ref="K38:K41"/>
    <mergeCell ref="L38:L41"/>
    <mergeCell ref="B43:B46"/>
    <mergeCell ref="C43:E46"/>
    <mergeCell ref="F43:J46"/>
    <mergeCell ref="K43:K46"/>
    <mergeCell ref="L43:L46"/>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C7:E7"/>
    <mergeCell ref="G7:I7"/>
    <mergeCell ref="B9:T9"/>
    <mergeCell ref="B11:T11"/>
    <mergeCell ref="B2:I2"/>
    <mergeCell ref="J2:L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7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62" t="s">
        <v>29</v>
      </c>
      <c r="C2" s="162"/>
      <c r="D2" s="162"/>
      <c r="E2" s="162"/>
      <c r="F2" s="162"/>
      <c r="G2" s="162"/>
      <c r="H2" s="162"/>
      <c r="I2" s="162"/>
      <c r="J2" s="177" t="str">
        <f>A①_入力!J2</f>
        <v>3-5</v>
      </c>
      <c r="K2" s="177"/>
      <c r="L2" s="185" t="str">
        <f>A①_入力!M2</f>
        <v>第3-5問_売上関連のPL・BS・CF・資金計画（その３-5）</v>
      </c>
      <c r="M2" s="185"/>
      <c r="N2" s="185"/>
      <c r="O2" s="185"/>
      <c r="P2" s="185"/>
      <c r="Q2" s="185"/>
      <c r="R2" s="185"/>
      <c r="S2" s="185"/>
      <c r="T2" s="185"/>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78" t="s">
        <v>0</v>
      </c>
      <c r="C4" s="178"/>
      <c r="D4" s="178"/>
      <c r="E4" s="178"/>
      <c r="F4" s="178"/>
      <c r="G4" s="178"/>
      <c r="H4" s="178"/>
      <c r="I4" s="178"/>
      <c r="J4" s="178"/>
      <c r="K4" s="178"/>
      <c r="L4" s="178"/>
      <c r="M4" s="178"/>
      <c r="N4" s="178"/>
      <c r="O4" s="178"/>
      <c r="P4" s="178"/>
      <c r="Q4" s="178"/>
      <c r="R4" s="178"/>
      <c r="S4" s="178"/>
      <c r="T4" s="178"/>
    </row>
    <row r="5" spans="2:20" s="1" customFormat="1" ht="46.75" customHeight="1" x14ac:dyDescent="0.55000000000000004">
      <c r="B5" s="186" t="s">
        <v>173</v>
      </c>
      <c r="C5" s="186"/>
      <c r="D5" s="186"/>
      <c r="E5" s="186"/>
      <c r="F5" s="186"/>
      <c r="G5" s="186"/>
      <c r="H5" s="186"/>
      <c r="I5" s="186"/>
      <c r="J5" s="186"/>
      <c r="K5" s="186"/>
      <c r="L5" s="186"/>
      <c r="M5" s="186"/>
      <c r="N5" s="186"/>
      <c r="O5" s="186"/>
      <c r="P5" s="186"/>
      <c r="Q5" s="186"/>
      <c r="R5" s="186"/>
      <c r="S5" s="186"/>
      <c r="T5" s="186"/>
    </row>
    <row r="6" spans="2:20" s="1" customFormat="1" thickBot="1" x14ac:dyDescent="0.6"/>
    <row r="7" spans="2:20" s="1" customFormat="1" ht="29" thickBot="1" x14ac:dyDescent="0.6">
      <c r="B7" s="11">
        <v>2</v>
      </c>
      <c r="C7" s="187" t="s">
        <v>174</v>
      </c>
      <c r="D7" s="187"/>
      <c r="E7" s="187"/>
      <c r="F7" s="11">
        <f>A①_入力!F7</f>
        <v>2</v>
      </c>
      <c r="G7" s="161" t="str">
        <f>A①_入力!G7</f>
        <v>問題</v>
      </c>
      <c r="H7" s="161"/>
      <c r="I7" s="161"/>
      <c r="J7" s="188" t="s">
        <v>175</v>
      </c>
      <c r="K7" s="189"/>
      <c r="L7" s="182" t="s">
        <v>268</v>
      </c>
      <c r="M7" s="183"/>
      <c r="N7" s="183"/>
      <c r="O7" s="184"/>
      <c r="P7" s="56" t="s">
        <v>176</v>
      </c>
      <c r="Q7" s="190" t="s">
        <v>269</v>
      </c>
      <c r="R7" s="191"/>
      <c r="S7"/>
      <c r="T7"/>
    </row>
    <row r="8" spans="2:20" ht="29" thickBot="1" x14ac:dyDescent="0.6">
      <c r="L8" s="182" t="s">
        <v>177</v>
      </c>
      <c r="M8" s="183"/>
      <c r="P8" s="56" t="s">
        <v>178</v>
      </c>
      <c r="Q8" s="190" t="s">
        <v>179</v>
      </c>
      <c r="R8" s="191"/>
    </row>
    <row r="9" spans="2:20" ht="18.5" thickBot="1" x14ac:dyDescent="0.6"/>
    <row r="10" spans="2:20" ht="29" thickBot="1" x14ac:dyDescent="0.6">
      <c r="B10" s="190" t="s">
        <v>180</v>
      </c>
      <c r="C10" s="192"/>
      <c r="D10" s="192"/>
      <c r="E10" s="192"/>
      <c r="F10" s="192"/>
      <c r="G10" s="192"/>
      <c r="H10" s="192"/>
      <c r="I10" s="192"/>
      <c r="J10" s="192"/>
      <c r="K10" s="191"/>
    </row>
    <row r="11" spans="2:20" ht="18.5" thickBot="1" x14ac:dyDescent="0.6"/>
    <row r="12" spans="2:20" ht="29" thickBot="1" x14ac:dyDescent="0.6">
      <c r="C12" s="57">
        <v>1</v>
      </c>
      <c r="D12" s="190" t="s">
        <v>181</v>
      </c>
      <c r="E12" s="192"/>
      <c r="F12" s="192"/>
      <c r="G12" s="192"/>
      <c r="H12" s="192"/>
      <c r="I12" s="191"/>
    </row>
    <row r="13" spans="2:20" ht="18.5" thickBot="1" x14ac:dyDescent="0.6"/>
    <row r="14" spans="2:20" ht="29.5" thickBot="1" x14ac:dyDescent="0.6">
      <c r="D14" s="57"/>
      <c r="E14" s="58" t="s">
        <v>182</v>
      </c>
      <c r="F14" s="59"/>
      <c r="G14" s="60"/>
      <c r="H14" s="61"/>
      <c r="I14" s="61"/>
      <c r="J14" s="61"/>
      <c r="K14" s="62"/>
    </row>
    <row r="16" spans="2:20" ht="18.5" thickBot="1" x14ac:dyDescent="0.6"/>
    <row r="17" spans="3:11" ht="29" thickBot="1" x14ac:dyDescent="0.6">
      <c r="C17" s="57">
        <v>2</v>
      </c>
      <c r="D17" s="190" t="s">
        <v>183</v>
      </c>
      <c r="E17" s="192"/>
      <c r="F17" s="192"/>
      <c r="G17" s="192"/>
      <c r="H17" s="192"/>
      <c r="I17" s="191"/>
    </row>
    <row r="18" spans="3:11" ht="18.5" thickBot="1" x14ac:dyDescent="0.6"/>
    <row r="19" spans="3:11" ht="29.5" thickBot="1" x14ac:dyDescent="0.6">
      <c r="D19" s="57"/>
      <c r="E19" s="193" t="s">
        <v>276</v>
      </c>
      <c r="F19" s="194"/>
      <c r="G19" s="194"/>
      <c r="H19" s="194"/>
      <c r="I19" s="194"/>
      <c r="J19" s="194"/>
      <c r="K19" s="195"/>
    </row>
    <row r="20" spans="3:11" ht="18.5" thickBot="1" x14ac:dyDescent="0.6"/>
    <row r="21" spans="3:11" ht="29" thickBot="1" x14ac:dyDescent="0.6">
      <c r="C21" s="57">
        <v>3</v>
      </c>
      <c r="D21" s="190" t="s">
        <v>184</v>
      </c>
      <c r="E21" s="192"/>
      <c r="F21" s="192"/>
      <c r="G21" s="192"/>
      <c r="H21" s="192"/>
      <c r="I21" s="191"/>
    </row>
    <row r="22" spans="3:11" ht="18.5" thickBot="1" x14ac:dyDescent="0.6"/>
    <row r="23" spans="3:11" ht="29.5" thickBot="1" x14ac:dyDescent="0.6">
      <c r="D23" s="57" t="s">
        <v>277</v>
      </c>
      <c r="E23" s="193" t="s">
        <v>185</v>
      </c>
      <c r="F23" s="194"/>
      <c r="G23" s="194"/>
      <c r="H23" s="194"/>
      <c r="I23" s="194"/>
      <c r="J23" s="194"/>
      <c r="K23" s="195"/>
    </row>
    <row r="26" spans="3:11" ht="18.5" thickBot="1" x14ac:dyDescent="0.6"/>
    <row r="27" spans="3:11" ht="29" thickBot="1" x14ac:dyDescent="0.6">
      <c r="C27" s="57">
        <v>4</v>
      </c>
      <c r="D27" s="190" t="s">
        <v>186</v>
      </c>
      <c r="E27" s="192"/>
      <c r="F27" s="192"/>
      <c r="G27" s="192"/>
      <c r="H27" s="192"/>
      <c r="I27" s="191"/>
    </row>
    <row r="28" spans="3:11" ht="26.5" x14ac:dyDescent="0.55000000000000004">
      <c r="D28" s="69" t="s">
        <v>226</v>
      </c>
    </row>
    <row r="30" spans="3:11" ht="28.5" x14ac:dyDescent="0.55000000000000004">
      <c r="D30" s="11" t="s">
        <v>188</v>
      </c>
      <c r="E30" s="161" t="s">
        <v>189</v>
      </c>
      <c r="F30" s="161"/>
      <c r="G30" s="161"/>
    </row>
    <row r="32" spans="3:11" ht="28.5" x14ac:dyDescent="0.55000000000000004">
      <c r="E32" s="11" t="s">
        <v>190</v>
      </c>
      <c r="F32" s="161" t="s">
        <v>191</v>
      </c>
      <c r="G32" s="161"/>
      <c r="H32" s="161"/>
    </row>
    <row r="33" spans="4:12" ht="18.5" thickBot="1" x14ac:dyDescent="0.6"/>
    <row r="34" spans="4:12" ht="29.5" thickBot="1" x14ac:dyDescent="0.6">
      <c r="F34" s="57">
        <v>100</v>
      </c>
      <c r="G34" s="196" t="s">
        <v>225</v>
      </c>
      <c r="H34" s="197"/>
      <c r="I34" s="198"/>
      <c r="J34" s="63" t="s">
        <v>192</v>
      </c>
      <c r="K34" s="196" t="s">
        <v>193</v>
      </c>
      <c r="L34" s="198"/>
    </row>
    <row r="35" spans="4:12" ht="29.5" thickBot="1" x14ac:dyDescent="0.6">
      <c r="F35" s="57">
        <v>120</v>
      </c>
      <c r="G35" s="196" t="s">
        <v>105</v>
      </c>
      <c r="H35" s="197"/>
      <c r="I35" s="198"/>
      <c r="J35" s="63" t="s">
        <v>192</v>
      </c>
      <c r="K35" s="196" t="s">
        <v>193</v>
      </c>
      <c r="L35" s="198"/>
    </row>
    <row r="38" spans="4:12" ht="28.5" x14ac:dyDescent="0.55000000000000004">
      <c r="E38" s="11" t="s">
        <v>194</v>
      </c>
      <c r="F38" s="161" t="s">
        <v>195</v>
      </c>
      <c r="G38" s="161"/>
      <c r="H38" s="161"/>
    </row>
    <row r="39" spans="4:12" ht="29.5" thickBot="1" x14ac:dyDescent="0.6">
      <c r="F39" s="64"/>
    </row>
    <row r="40" spans="4:12" ht="29.5" thickBot="1" x14ac:dyDescent="0.6">
      <c r="F40" s="57">
        <v>230</v>
      </c>
      <c r="G40" s="196" t="s">
        <v>109</v>
      </c>
      <c r="H40" s="197"/>
      <c r="I40" s="198"/>
      <c r="J40" s="63" t="s">
        <v>203</v>
      </c>
      <c r="K40" s="196" t="s">
        <v>193</v>
      </c>
      <c r="L40" s="198"/>
    </row>
    <row r="42" spans="4:12" ht="28.5" x14ac:dyDescent="0.55000000000000004">
      <c r="E42" s="11" t="s">
        <v>197</v>
      </c>
      <c r="F42" s="161" t="s">
        <v>198</v>
      </c>
      <c r="G42" s="161"/>
      <c r="H42" s="161"/>
    </row>
    <row r="43" spans="4:12" ht="29.5" thickBot="1" x14ac:dyDescent="0.6">
      <c r="F43" s="64"/>
    </row>
    <row r="44" spans="4:12" ht="29.5" thickBot="1" x14ac:dyDescent="0.6">
      <c r="F44" s="57">
        <v>310</v>
      </c>
      <c r="G44" s="196" t="s">
        <v>113</v>
      </c>
      <c r="H44" s="197"/>
      <c r="I44" s="198"/>
      <c r="J44" s="63" t="s">
        <v>203</v>
      </c>
      <c r="K44" s="196" t="s">
        <v>193</v>
      </c>
      <c r="L44" s="198"/>
    </row>
    <row r="45" spans="4:12" ht="29.5" thickBot="1" x14ac:dyDescent="0.6">
      <c r="F45" s="64"/>
    </row>
    <row r="46" spans="4:12" ht="29.5" thickBot="1" x14ac:dyDescent="0.6">
      <c r="F46" s="57">
        <v>380</v>
      </c>
      <c r="G46" s="196" t="s">
        <v>227</v>
      </c>
      <c r="H46" s="197"/>
      <c r="I46" s="198"/>
      <c r="J46" s="63" t="s">
        <v>203</v>
      </c>
      <c r="K46" s="196" t="s">
        <v>193</v>
      </c>
      <c r="L46" s="198"/>
    </row>
    <row r="48" spans="4:12" ht="28.5" x14ac:dyDescent="0.55000000000000004">
      <c r="D48" s="11" t="s">
        <v>199</v>
      </c>
      <c r="E48" s="161" t="s">
        <v>200</v>
      </c>
      <c r="F48" s="161"/>
      <c r="G48" s="161"/>
    </row>
    <row r="50" spans="4:12" ht="28.5" x14ac:dyDescent="0.55000000000000004">
      <c r="E50" s="11" t="s">
        <v>201</v>
      </c>
      <c r="F50" s="161" t="s">
        <v>202</v>
      </c>
      <c r="G50" s="161"/>
      <c r="H50" s="161"/>
    </row>
    <row r="51" spans="4:12" ht="7.25" customHeight="1" thickBot="1" x14ac:dyDescent="0.6"/>
    <row r="52" spans="4:12" ht="29.5" thickBot="1" x14ac:dyDescent="0.6">
      <c r="F52" s="57">
        <v>400</v>
      </c>
      <c r="G52" s="196" t="s">
        <v>25</v>
      </c>
      <c r="H52" s="197"/>
      <c r="I52" s="198"/>
      <c r="J52" s="63" t="s">
        <v>203</v>
      </c>
      <c r="K52" s="196" t="s">
        <v>193</v>
      </c>
      <c r="L52" s="198"/>
    </row>
    <row r="54" spans="4:12" ht="28.5" x14ac:dyDescent="0.55000000000000004">
      <c r="E54" s="11" t="s">
        <v>204</v>
      </c>
      <c r="F54" s="161" t="s">
        <v>205</v>
      </c>
      <c r="G54" s="161"/>
      <c r="H54" s="161"/>
    </row>
    <row r="55" spans="4:12" ht="29" x14ac:dyDescent="0.55000000000000004">
      <c r="F55" s="64" t="s">
        <v>196</v>
      </c>
    </row>
    <row r="56" spans="4:12" ht="28.5" x14ac:dyDescent="0.55000000000000004">
      <c r="D56" s="11" t="s">
        <v>206</v>
      </c>
      <c r="E56" s="161" t="s">
        <v>207</v>
      </c>
      <c r="F56" s="161"/>
      <c r="G56" s="161"/>
    </row>
    <row r="57" spans="4:12" ht="29" x14ac:dyDescent="0.55000000000000004">
      <c r="E57" s="64" t="s">
        <v>196</v>
      </c>
    </row>
    <row r="58" spans="4:12" ht="28.5" x14ac:dyDescent="0.55000000000000004">
      <c r="D58" s="11" t="s">
        <v>208</v>
      </c>
      <c r="E58" s="161" t="s">
        <v>209</v>
      </c>
      <c r="F58" s="161"/>
      <c r="G58" s="161"/>
    </row>
    <row r="59" spans="4:12" ht="29" x14ac:dyDescent="0.55000000000000004">
      <c r="E59" s="64"/>
    </row>
    <row r="60" spans="4:12" ht="28.5" x14ac:dyDescent="0.55000000000000004">
      <c r="E60" s="11" t="s">
        <v>228</v>
      </c>
      <c r="F60" s="161" t="s">
        <v>229</v>
      </c>
      <c r="G60" s="161"/>
      <c r="H60" s="161"/>
    </row>
    <row r="61" spans="4:12" ht="18.5" thickBot="1" x14ac:dyDescent="0.6"/>
    <row r="62" spans="4:12" ht="29.5" thickBot="1" x14ac:dyDescent="0.6">
      <c r="F62" s="57">
        <v>910</v>
      </c>
      <c r="G62" s="196" t="s">
        <v>146</v>
      </c>
      <c r="H62" s="197"/>
      <c r="I62" s="198"/>
      <c r="J62" s="63" t="s">
        <v>203</v>
      </c>
      <c r="K62" s="196" t="s">
        <v>193</v>
      </c>
      <c r="L62" s="198"/>
    </row>
    <row r="63" spans="4:12" ht="29" x14ac:dyDescent="0.55000000000000004">
      <c r="E63" s="64"/>
    </row>
    <row r="64" spans="4:12" ht="28.5" x14ac:dyDescent="0.55000000000000004">
      <c r="E64" s="11" t="s">
        <v>230</v>
      </c>
      <c r="F64" s="161" t="s">
        <v>231</v>
      </c>
      <c r="G64" s="161"/>
      <c r="H64" s="161"/>
    </row>
    <row r="65" spans="4:15" ht="18.5" thickBot="1" x14ac:dyDescent="0.6"/>
    <row r="66" spans="4:15" ht="29.5" thickBot="1" x14ac:dyDescent="0.6">
      <c r="F66" s="57">
        <v>980</v>
      </c>
      <c r="G66" s="196" t="s">
        <v>148</v>
      </c>
      <c r="H66" s="197"/>
      <c r="I66" s="198"/>
      <c r="J66" s="63" t="s">
        <v>203</v>
      </c>
      <c r="K66" s="196" t="s">
        <v>193</v>
      </c>
      <c r="L66" s="198"/>
    </row>
    <row r="68" spans="4:15" ht="28.5" x14ac:dyDescent="0.55000000000000004">
      <c r="E68" s="11" t="s">
        <v>232</v>
      </c>
      <c r="F68" s="161" t="s">
        <v>233</v>
      </c>
      <c r="G68" s="161"/>
      <c r="H68" s="161"/>
    </row>
    <row r="69" spans="4:15" ht="18.5" thickBot="1" x14ac:dyDescent="0.6"/>
    <row r="70" spans="4:15" ht="29.5" thickBot="1" x14ac:dyDescent="0.6">
      <c r="F70" s="57">
        <v>990</v>
      </c>
      <c r="G70" s="196" t="s">
        <v>233</v>
      </c>
      <c r="H70" s="197"/>
      <c r="I70" s="198"/>
      <c r="J70" s="63" t="s">
        <v>192</v>
      </c>
      <c r="K70" s="196" t="s">
        <v>193</v>
      </c>
      <c r="L70" s="198"/>
    </row>
    <row r="72" spans="4:15" ht="29" x14ac:dyDescent="0.55000000000000004">
      <c r="E72" s="64"/>
    </row>
    <row r="73" spans="4:15" ht="29" x14ac:dyDescent="0.55000000000000004">
      <c r="D73" s="11" t="s">
        <v>210</v>
      </c>
      <c r="E73" s="161" t="s">
        <v>211</v>
      </c>
      <c r="F73" s="161"/>
      <c r="G73" s="161"/>
      <c r="H73" s="65" t="s">
        <v>212</v>
      </c>
    </row>
    <row r="74" spans="4:15" ht="13.25" customHeight="1" thickBot="1" x14ac:dyDescent="0.6"/>
    <row r="75" spans="4:15" ht="29.5" thickBot="1" x14ac:dyDescent="0.6">
      <c r="F75" s="57">
        <v>701</v>
      </c>
      <c r="G75" s="206" t="s">
        <v>213</v>
      </c>
      <c r="H75" s="207"/>
      <c r="I75" s="207"/>
      <c r="J75" s="207"/>
      <c r="K75" s="207"/>
      <c r="L75" s="208"/>
      <c r="M75" s="63" t="s">
        <v>192</v>
      </c>
      <c r="N75" s="196" t="s">
        <v>193</v>
      </c>
      <c r="O75" s="198"/>
    </row>
    <row r="76" spans="4:15" ht="29.5" thickBot="1" x14ac:dyDescent="0.6">
      <c r="G76" s="66" t="s">
        <v>214</v>
      </c>
    </row>
    <row r="77" spans="4:15" ht="29.5" thickBot="1" x14ac:dyDescent="0.6">
      <c r="F77" s="57">
        <v>702</v>
      </c>
      <c r="G77" s="206" t="s">
        <v>215</v>
      </c>
      <c r="H77" s="207"/>
      <c r="I77" s="207"/>
      <c r="J77" s="207"/>
      <c r="K77" s="207"/>
      <c r="L77" s="208"/>
      <c r="M77" s="63" t="s">
        <v>203</v>
      </c>
      <c r="N77" s="196" t="s">
        <v>193</v>
      </c>
      <c r="O77" s="198"/>
    </row>
    <row r="78" spans="4:15" ht="9" customHeight="1" thickBot="1" x14ac:dyDescent="0.6"/>
    <row r="79" spans="4:15" ht="29.5" thickBot="1" x14ac:dyDescent="0.6">
      <c r="F79" s="57">
        <v>703</v>
      </c>
      <c r="G79" s="206" t="s">
        <v>44</v>
      </c>
      <c r="H79" s="207"/>
      <c r="I79" s="207"/>
      <c r="J79" s="207"/>
      <c r="K79" s="207"/>
      <c r="L79" s="208"/>
      <c r="M79" s="63" t="s">
        <v>192</v>
      </c>
      <c r="N79" s="209" t="s">
        <v>216</v>
      </c>
      <c r="O79" s="210"/>
    </row>
    <row r="80" spans="4:15" ht="22.75" customHeight="1" thickBot="1" x14ac:dyDescent="0.6">
      <c r="G80" s="202" t="s">
        <v>217</v>
      </c>
      <c r="H80" s="203"/>
      <c r="I80" s="204"/>
    </row>
    <row r="81" spans="3:18" ht="29.5" thickBot="1" x14ac:dyDescent="0.6">
      <c r="G81" s="67" t="s">
        <v>218</v>
      </c>
      <c r="H81" s="61"/>
      <c r="I81" s="61"/>
      <c r="J81" s="61"/>
      <c r="K81" s="61"/>
      <c r="L81" s="61"/>
      <c r="M81" s="61"/>
      <c r="N81" s="61"/>
      <c r="O81" s="61"/>
      <c r="P81" s="61"/>
      <c r="Q81" s="61"/>
      <c r="R81" s="62"/>
    </row>
    <row r="82" spans="3:18" ht="29" x14ac:dyDescent="0.55000000000000004">
      <c r="G82" s="68" t="s">
        <v>219</v>
      </c>
    </row>
    <row r="83" spans="3:18" ht="18.5" thickBot="1" x14ac:dyDescent="0.6"/>
    <row r="84" spans="3:18" ht="29" thickBot="1" x14ac:dyDescent="0.6">
      <c r="C84" s="57">
        <v>5</v>
      </c>
      <c r="D84" s="190" t="s">
        <v>220</v>
      </c>
      <c r="E84" s="192"/>
      <c r="F84" s="192"/>
      <c r="G84" s="192"/>
      <c r="H84" s="192"/>
      <c r="I84" s="191"/>
    </row>
    <row r="86" spans="3:18" ht="28.5" x14ac:dyDescent="0.55000000000000004">
      <c r="D86" s="11" t="s">
        <v>221</v>
      </c>
      <c r="E86" s="205" t="s">
        <v>222</v>
      </c>
      <c r="F86" s="205"/>
      <c r="G86" s="205"/>
    </row>
    <row r="87" spans="3:18" ht="2.4" customHeight="1" x14ac:dyDescent="0.55000000000000004"/>
    <row r="88" spans="3:18" ht="9" customHeight="1" thickBot="1" x14ac:dyDescent="0.6"/>
    <row r="89" spans="3:18" ht="29" thickBot="1" x14ac:dyDescent="0.6">
      <c r="C89" s="57">
        <v>6</v>
      </c>
      <c r="D89" s="190" t="s">
        <v>223</v>
      </c>
      <c r="E89" s="192"/>
      <c r="F89" s="192"/>
      <c r="G89" s="192"/>
      <c r="H89" s="192"/>
      <c r="I89" s="191"/>
    </row>
    <row r="90" spans="3:18" ht="7.25" customHeight="1" x14ac:dyDescent="0.55000000000000004"/>
    <row r="91" spans="3:18" ht="21" customHeight="1" x14ac:dyDescent="0.55000000000000004">
      <c r="D91" s="64" t="s">
        <v>196</v>
      </c>
    </row>
    <row r="92" spans="3:18" ht="7.25" customHeight="1" thickBot="1" x14ac:dyDescent="0.6"/>
    <row r="93" spans="3:18" ht="29" thickBot="1" x14ac:dyDescent="0.6">
      <c r="C93" s="57">
        <v>7</v>
      </c>
      <c r="D93" s="190" t="s">
        <v>224</v>
      </c>
      <c r="E93" s="192"/>
      <c r="F93" s="192"/>
      <c r="G93" s="192"/>
      <c r="H93" s="192"/>
      <c r="I93" s="191"/>
    </row>
    <row r="94" spans="3:18" ht="11.4" customHeight="1" thickBot="1" x14ac:dyDescent="0.6"/>
    <row r="95" spans="3:18" ht="26.4" customHeight="1" thickBot="1" x14ac:dyDescent="0.6">
      <c r="D95" s="57" t="s">
        <v>234</v>
      </c>
      <c r="E95" s="199" t="s">
        <v>235</v>
      </c>
      <c r="F95" s="200"/>
      <c r="G95" s="200"/>
      <c r="H95" s="200"/>
      <c r="I95" s="200"/>
      <c r="J95" s="200"/>
      <c r="K95" s="200"/>
      <c r="L95" s="200"/>
      <c r="M95" s="200"/>
      <c r="N95" s="200"/>
      <c r="O95" s="201"/>
    </row>
    <row r="96" spans="3:18" hidden="1" x14ac:dyDescent="0.55000000000000004"/>
  </sheetData>
  <mergeCells count="62">
    <mergeCell ref="G75:L75"/>
    <mergeCell ref="N75:O75"/>
    <mergeCell ref="G77:L77"/>
    <mergeCell ref="N77:O77"/>
    <mergeCell ref="G79:L79"/>
    <mergeCell ref="N79:O79"/>
    <mergeCell ref="E95:O95"/>
    <mergeCell ref="G80:I80"/>
    <mergeCell ref="D84:I84"/>
    <mergeCell ref="E86:G86"/>
    <mergeCell ref="D89:I89"/>
    <mergeCell ref="D93:I93"/>
    <mergeCell ref="F50:H50"/>
    <mergeCell ref="K66:L66"/>
    <mergeCell ref="F68:H68"/>
    <mergeCell ref="G70:I70"/>
    <mergeCell ref="K70:L70"/>
    <mergeCell ref="K52:L52"/>
    <mergeCell ref="F54:H54"/>
    <mergeCell ref="E56:G56"/>
    <mergeCell ref="E58:G58"/>
    <mergeCell ref="F60:H60"/>
    <mergeCell ref="G52:I52"/>
    <mergeCell ref="E73:G73"/>
    <mergeCell ref="G62:I62"/>
    <mergeCell ref="K62:L62"/>
    <mergeCell ref="F64:H64"/>
    <mergeCell ref="G66:I66"/>
    <mergeCell ref="G34:I34"/>
    <mergeCell ref="K34:L34"/>
    <mergeCell ref="F38:H38"/>
    <mergeCell ref="F42:H42"/>
    <mergeCell ref="E48:G48"/>
    <mergeCell ref="K35:L35"/>
    <mergeCell ref="K40:L40"/>
    <mergeCell ref="K44:L44"/>
    <mergeCell ref="K46:L46"/>
    <mergeCell ref="G35:I35"/>
    <mergeCell ref="G40:I40"/>
    <mergeCell ref="G44:I44"/>
    <mergeCell ref="G46:I46"/>
    <mergeCell ref="F32:H32"/>
    <mergeCell ref="L8:M8"/>
    <mergeCell ref="Q8:R8"/>
    <mergeCell ref="B10:K10"/>
    <mergeCell ref="D12:I12"/>
    <mergeCell ref="D17:I17"/>
    <mergeCell ref="E19:K19"/>
    <mergeCell ref="D21:I21"/>
    <mergeCell ref="E23:K23"/>
    <mergeCell ref="D27:I27"/>
    <mergeCell ref="E30:G30"/>
    <mergeCell ref="L7:O7"/>
    <mergeCell ref="B2:I2"/>
    <mergeCell ref="J2:K2"/>
    <mergeCell ref="L2:T2"/>
    <mergeCell ref="B4:T4"/>
    <mergeCell ref="B5:T5"/>
    <mergeCell ref="C7:E7"/>
    <mergeCell ref="G7:I7"/>
    <mergeCell ref="J7:K7"/>
    <mergeCell ref="Q7:R7"/>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3" customWidth="1"/>
    <col min="14" max="14" width="10.1640625" customWidth="1"/>
    <col min="16" max="16" width="14.4140625" customWidth="1"/>
    <col min="17" max="17" width="13.08203125" customWidth="1"/>
    <col min="18" max="18" width="11.5" customWidth="1"/>
    <col min="19" max="23" width="4.9140625" customWidth="1"/>
    <col min="24" max="24" width="10.83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62" t="s">
        <v>29</v>
      </c>
      <c r="C2" s="162"/>
      <c r="D2" s="162"/>
      <c r="E2" s="162"/>
      <c r="F2" s="162"/>
      <c r="G2" s="162"/>
      <c r="H2" s="162"/>
      <c r="I2" s="162"/>
      <c r="J2" s="177" t="str">
        <f>A①_入力!J2</f>
        <v>3-5</v>
      </c>
      <c r="K2" s="177"/>
      <c r="L2" s="185" t="str">
        <f>A①_入力!M2</f>
        <v>第3-5問_売上関連のPL・BS・CF・資金計画（その３-5）</v>
      </c>
      <c r="M2" s="185"/>
      <c r="N2" s="185"/>
      <c r="O2" s="185"/>
      <c r="P2" s="185"/>
      <c r="Q2" s="185"/>
      <c r="R2" s="185"/>
      <c r="S2" s="185"/>
      <c r="T2" s="185"/>
      <c r="U2" s="185"/>
      <c r="V2" s="185"/>
      <c r="W2" s="185"/>
      <c r="X2" s="185"/>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78" t="s">
        <v>0</v>
      </c>
      <c r="C4" s="178"/>
      <c r="D4" s="178"/>
      <c r="E4" s="178"/>
      <c r="F4" s="178"/>
      <c r="G4" s="178"/>
      <c r="H4" s="178"/>
      <c r="I4" s="178"/>
      <c r="J4" s="178"/>
      <c r="K4" s="178"/>
      <c r="L4" s="178"/>
      <c r="M4" s="178"/>
      <c r="N4" s="178"/>
      <c r="O4" s="178"/>
      <c r="P4" s="178"/>
      <c r="Q4" s="178"/>
      <c r="R4" s="178"/>
      <c r="S4" s="178"/>
      <c r="T4" s="178"/>
      <c r="U4" s="178"/>
      <c r="V4" s="178"/>
      <c r="W4" s="178"/>
      <c r="X4" s="178"/>
    </row>
    <row r="5" spans="1:24" ht="51" customHeight="1" x14ac:dyDescent="0.55000000000000004">
      <c r="A5" s="1"/>
      <c r="B5" s="186" t="s">
        <v>173</v>
      </c>
      <c r="C5" s="186"/>
      <c r="D5" s="186"/>
      <c r="E5" s="186"/>
      <c r="F5" s="186"/>
      <c r="G5" s="186"/>
      <c r="H5" s="186"/>
      <c r="I5" s="186"/>
      <c r="J5" s="186"/>
      <c r="K5" s="186"/>
      <c r="L5" s="186"/>
      <c r="M5" s="186"/>
      <c r="N5" s="186"/>
      <c r="O5" s="186"/>
      <c r="P5" s="186"/>
      <c r="Q5" s="186"/>
      <c r="R5" s="186"/>
      <c r="S5" s="186"/>
      <c r="T5" s="186"/>
      <c r="U5" s="186"/>
      <c r="V5" s="186"/>
      <c r="W5" s="186"/>
      <c r="X5" s="186"/>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87" t="s">
        <v>174</v>
      </c>
      <c r="D7" s="187"/>
      <c r="E7" s="187"/>
      <c r="F7" s="11">
        <f>Ｂ①マスタ登録!F7</f>
        <v>2</v>
      </c>
      <c r="G7" s="161" t="str">
        <f>Ｂ①マスタ登録!G7</f>
        <v>問題</v>
      </c>
      <c r="H7" s="161"/>
      <c r="I7" s="161"/>
      <c r="J7" s="188" t="s">
        <v>175</v>
      </c>
      <c r="K7" s="189"/>
      <c r="L7" s="182" t="s">
        <v>268</v>
      </c>
      <c r="M7" s="183"/>
      <c r="N7" s="183"/>
      <c r="O7" s="184"/>
      <c r="P7" s="71" t="s">
        <v>176</v>
      </c>
      <c r="Q7" s="190" t="s">
        <v>269</v>
      </c>
      <c r="R7" s="191"/>
    </row>
    <row r="8" spans="1:24" ht="29" thickBot="1" x14ac:dyDescent="0.6">
      <c r="L8" s="182" t="s">
        <v>177</v>
      </c>
      <c r="M8" s="183"/>
      <c r="P8" s="71" t="s">
        <v>178</v>
      </c>
      <c r="Q8" s="211" t="s">
        <v>179</v>
      </c>
      <c r="R8" s="212"/>
    </row>
    <row r="9" spans="1:24" ht="18.5" thickBot="1" x14ac:dyDescent="0.6"/>
    <row r="10" spans="1:24" ht="29" thickBot="1" x14ac:dyDescent="0.6">
      <c r="B10" s="190" t="s">
        <v>275</v>
      </c>
      <c r="C10" s="192"/>
      <c r="D10" s="192"/>
      <c r="E10" s="192"/>
      <c r="F10" s="192"/>
      <c r="G10" s="192"/>
      <c r="H10" s="192"/>
      <c r="I10" s="192"/>
      <c r="J10" s="192"/>
      <c r="K10" s="191"/>
    </row>
    <row r="11" spans="1:24" ht="18.5" thickBot="1" x14ac:dyDescent="0.6"/>
    <row r="12" spans="1:24" ht="29" thickBot="1" x14ac:dyDescent="0.6">
      <c r="C12" s="57">
        <v>1</v>
      </c>
      <c r="D12" s="190" t="s">
        <v>181</v>
      </c>
      <c r="E12" s="192"/>
      <c r="F12" s="192"/>
      <c r="G12" s="192"/>
      <c r="H12" s="192"/>
      <c r="I12" s="191"/>
    </row>
    <row r="13" spans="1:24" ht="18.5" thickBot="1" x14ac:dyDescent="0.6"/>
    <row r="14" spans="1:24" ht="29.5" thickBot="1" x14ac:dyDescent="0.6">
      <c r="D14" s="57"/>
      <c r="E14" s="58" t="s">
        <v>182</v>
      </c>
      <c r="F14" s="59"/>
      <c r="G14" s="60"/>
      <c r="H14" s="61"/>
      <c r="I14" s="61"/>
      <c r="J14" s="61"/>
      <c r="K14" s="62"/>
    </row>
    <row r="16" spans="1:24" ht="18.5" thickBot="1" x14ac:dyDescent="0.6"/>
    <row r="17" spans="3:23" ht="29" thickBot="1" x14ac:dyDescent="0.6">
      <c r="C17" s="57">
        <v>2</v>
      </c>
      <c r="D17" s="190" t="s">
        <v>385</v>
      </c>
      <c r="E17" s="192"/>
      <c r="F17" s="192"/>
      <c r="G17" s="192"/>
      <c r="H17" s="192"/>
      <c r="I17" s="191"/>
      <c r="N17" s="190" t="s">
        <v>390</v>
      </c>
      <c r="O17" s="192"/>
      <c r="P17" s="192"/>
      <c r="Q17" s="192"/>
      <c r="R17" s="192"/>
      <c r="S17" s="191"/>
    </row>
    <row r="18" spans="3:23" ht="18.5" thickBot="1" x14ac:dyDescent="0.6"/>
    <row r="19" spans="3:23" ht="29.5" thickBot="1" x14ac:dyDescent="0.6">
      <c r="D19" s="57"/>
      <c r="E19" s="193" t="s">
        <v>278</v>
      </c>
      <c r="F19" s="194"/>
      <c r="G19" s="194"/>
      <c r="H19" s="194"/>
      <c r="I19" s="194"/>
      <c r="J19" s="194"/>
      <c r="K19" s="194"/>
      <c r="L19" s="77" t="s">
        <v>281</v>
      </c>
      <c r="N19" s="57"/>
      <c r="O19" s="193" t="s">
        <v>388</v>
      </c>
      <c r="P19" s="194"/>
      <c r="Q19" s="194"/>
      <c r="R19" s="194"/>
      <c r="S19" s="194"/>
      <c r="T19" s="194"/>
      <c r="U19" s="194"/>
      <c r="V19" s="234" t="s">
        <v>387</v>
      </c>
      <c r="W19" s="235"/>
    </row>
    <row r="20" spans="3:23" ht="18.5" thickBot="1" x14ac:dyDescent="0.6"/>
    <row r="21" spans="3:23" ht="29" thickBot="1" x14ac:dyDescent="0.6">
      <c r="C21" s="57">
        <v>3</v>
      </c>
      <c r="D21" s="190" t="s">
        <v>386</v>
      </c>
      <c r="E21" s="192"/>
      <c r="F21" s="192"/>
      <c r="G21" s="192"/>
      <c r="H21" s="192"/>
      <c r="I21" s="191"/>
      <c r="N21" s="190" t="s">
        <v>391</v>
      </c>
      <c r="O21" s="192"/>
      <c r="P21" s="192"/>
      <c r="Q21" s="192"/>
      <c r="R21" s="192"/>
      <c r="S21" s="191"/>
    </row>
    <row r="22" spans="3:23" ht="18.5" thickBot="1" x14ac:dyDescent="0.6"/>
    <row r="23" spans="3:23" ht="29.5" thickBot="1" x14ac:dyDescent="0.6">
      <c r="D23" s="57" t="s">
        <v>279</v>
      </c>
      <c r="E23" s="213" t="s">
        <v>280</v>
      </c>
      <c r="F23" s="214"/>
      <c r="G23" s="214"/>
      <c r="H23" s="214"/>
      <c r="I23" s="214"/>
      <c r="J23" s="214"/>
      <c r="K23" s="215"/>
      <c r="N23" s="57" t="s">
        <v>187</v>
      </c>
      <c r="O23" s="236" t="s">
        <v>389</v>
      </c>
      <c r="P23" s="237"/>
      <c r="Q23" s="237"/>
      <c r="R23" s="237"/>
      <c r="S23" s="237"/>
      <c r="T23" s="237"/>
      <c r="U23" s="238"/>
      <c r="V23" s="234" t="s">
        <v>387</v>
      </c>
      <c r="W23" s="235"/>
    </row>
    <row r="24" spans="3:23" ht="18.5" thickBot="1" x14ac:dyDescent="0.6"/>
    <row r="25" spans="3:23" ht="29" thickBot="1" x14ac:dyDescent="0.6">
      <c r="C25" s="57">
        <v>4</v>
      </c>
      <c r="D25" s="190" t="s">
        <v>284</v>
      </c>
      <c r="E25" s="192"/>
      <c r="F25" s="192"/>
      <c r="G25" s="192"/>
      <c r="H25" s="192"/>
      <c r="I25" s="191"/>
      <c r="N25" s="57"/>
      <c r="O25" s="190" t="s">
        <v>392</v>
      </c>
      <c r="P25" s="192"/>
      <c r="Q25" s="192"/>
      <c r="R25" s="192"/>
      <c r="S25" s="192"/>
      <c r="T25" s="191"/>
    </row>
    <row r="27" spans="3:23" ht="32.5" x14ac:dyDescent="0.55000000000000004">
      <c r="D27" s="219" t="s">
        <v>285</v>
      </c>
      <c r="E27" s="220"/>
      <c r="F27" s="220"/>
      <c r="G27" s="220"/>
      <c r="H27" s="220"/>
      <c r="I27" s="221"/>
      <c r="O27" s="219" t="s">
        <v>393</v>
      </c>
      <c r="P27" s="220"/>
      <c r="Q27" s="220"/>
      <c r="R27" s="220"/>
      <c r="S27" s="220"/>
      <c r="T27" s="221"/>
    </row>
    <row r="29" spans="3:23" ht="32.5" x14ac:dyDescent="0.55000000000000004">
      <c r="C29" s="216" t="s">
        <v>287</v>
      </c>
      <c r="D29" s="217"/>
      <c r="E29" s="217"/>
      <c r="F29" s="217"/>
      <c r="G29" s="217"/>
      <c r="H29" s="218"/>
      <c r="I29" s="79" t="s">
        <v>282</v>
      </c>
      <c r="J29" s="216" t="s">
        <v>283</v>
      </c>
      <c r="K29" s="217"/>
      <c r="L29" s="217"/>
      <c r="M29" s="218"/>
    </row>
    <row r="30" spans="3:23" ht="32.5" x14ac:dyDescent="0.55000000000000004">
      <c r="M30" s="78" t="s">
        <v>286</v>
      </c>
    </row>
    <row r="31" spans="3:23" ht="32.5" x14ac:dyDescent="0.55000000000000004">
      <c r="C31" s="11">
        <v>100</v>
      </c>
      <c r="D31" s="216" t="s">
        <v>103</v>
      </c>
      <c r="E31" s="217"/>
      <c r="F31" s="217"/>
      <c r="G31" s="217"/>
      <c r="H31" s="218"/>
      <c r="I31" s="79" t="s">
        <v>192</v>
      </c>
      <c r="J31" s="222">
        <v>1000</v>
      </c>
      <c r="K31" s="223"/>
      <c r="L31" s="223"/>
      <c r="M31" s="224"/>
    </row>
    <row r="33" spans="3:13" ht="32.5" x14ac:dyDescent="0.55000000000000004">
      <c r="C33" s="11">
        <v>120</v>
      </c>
      <c r="D33" s="216" t="s">
        <v>105</v>
      </c>
      <c r="E33" s="217"/>
      <c r="F33" s="217"/>
      <c r="G33" s="217"/>
      <c r="H33" s="218"/>
      <c r="I33" s="79" t="s">
        <v>192</v>
      </c>
      <c r="J33" s="222">
        <v>9900</v>
      </c>
      <c r="K33" s="223"/>
      <c r="L33" s="223"/>
      <c r="M33" s="224"/>
    </row>
    <row r="35" spans="3:13" ht="32.5" x14ac:dyDescent="0.55000000000000004">
      <c r="C35" s="11"/>
      <c r="D35" s="216" t="s">
        <v>289</v>
      </c>
      <c r="E35" s="217"/>
      <c r="F35" s="217"/>
      <c r="G35" s="217"/>
      <c r="H35" s="218"/>
      <c r="I35" s="79"/>
      <c r="J35" s="222">
        <f>SUM(J31:M33)</f>
        <v>10900</v>
      </c>
      <c r="K35" s="223"/>
      <c r="L35" s="223"/>
      <c r="M35" s="224"/>
    </row>
    <row r="37" spans="3:13" ht="32.5" x14ac:dyDescent="0.55000000000000004">
      <c r="C37" s="11">
        <v>230</v>
      </c>
      <c r="D37" s="216" t="s">
        <v>288</v>
      </c>
      <c r="E37" s="217"/>
      <c r="F37" s="217"/>
      <c r="G37" s="217"/>
      <c r="H37" s="218"/>
      <c r="I37" s="79" t="s">
        <v>203</v>
      </c>
      <c r="J37" s="222">
        <v>900</v>
      </c>
      <c r="K37" s="223"/>
      <c r="L37" s="223"/>
      <c r="M37" s="224"/>
    </row>
    <row r="39" spans="3:13" ht="32.5" x14ac:dyDescent="0.55000000000000004">
      <c r="C39" s="11"/>
      <c r="D39" s="216" t="s">
        <v>110</v>
      </c>
      <c r="E39" s="217"/>
      <c r="F39" s="217"/>
      <c r="G39" s="217"/>
      <c r="H39" s="218"/>
      <c r="I39" s="79"/>
      <c r="J39" s="222">
        <f>SUM(J37:M38)</f>
        <v>900</v>
      </c>
      <c r="K39" s="223"/>
      <c r="L39" s="223"/>
      <c r="M39" s="224"/>
    </row>
    <row r="41" spans="3:13" ht="32.5" x14ac:dyDescent="0.55000000000000004">
      <c r="C41" s="11">
        <v>310</v>
      </c>
      <c r="D41" s="216" t="s">
        <v>113</v>
      </c>
      <c r="E41" s="217"/>
      <c r="F41" s="217"/>
      <c r="G41" s="217"/>
      <c r="H41" s="218"/>
      <c r="I41" s="79" t="s">
        <v>203</v>
      </c>
      <c r="J41" s="222">
        <v>10000</v>
      </c>
      <c r="K41" s="223"/>
      <c r="L41" s="223"/>
      <c r="M41" s="224"/>
    </row>
    <row r="43" spans="3:13" ht="32.5" x14ac:dyDescent="0.55000000000000004">
      <c r="C43" s="11">
        <v>380</v>
      </c>
      <c r="D43" s="216" t="s">
        <v>227</v>
      </c>
      <c r="E43" s="217"/>
      <c r="F43" s="217"/>
      <c r="G43" s="217"/>
      <c r="H43" s="218"/>
      <c r="I43" s="79" t="s">
        <v>203</v>
      </c>
      <c r="J43" s="222">
        <v>0</v>
      </c>
      <c r="K43" s="223"/>
      <c r="L43" s="223"/>
      <c r="M43" s="224"/>
    </row>
    <row r="45" spans="3:13" ht="32.5" x14ac:dyDescent="0.55000000000000004">
      <c r="C45" s="11"/>
      <c r="D45" s="216" t="s">
        <v>290</v>
      </c>
      <c r="E45" s="217"/>
      <c r="F45" s="217"/>
      <c r="G45" s="217"/>
      <c r="H45" s="218"/>
      <c r="I45" s="79"/>
      <c r="J45" s="222">
        <f>SUM(J41:M43)</f>
        <v>10000</v>
      </c>
      <c r="K45" s="223"/>
      <c r="L45" s="223"/>
      <c r="M45" s="224"/>
    </row>
    <row r="47" spans="3:13" ht="32.5" x14ac:dyDescent="0.55000000000000004">
      <c r="C47" s="11"/>
      <c r="D47" s="216" t="s">
        <v>291</v>
      </c>
      <c r="E47" s="217"/>
      <c r="F47" s="217"/>
      <c r="G47" s="217"/>
      <c r="H47" s="218"/>
      <c r="I47" s="79"/>
      <c r="J47" s="222">
        <f>SUM(J45:M46)+J39</f>
        <v>10900</v>
      </c>
      <c r="K47" s="223"/>
      <c r="L47" s="223"/>
      <c r="M47" s="224"/>
    </row>
    <row r="49" spans="3:13" ht="32.5" x14ac:dyDescent="0.55000000000000004">
      <c r="C49" s="11"/>
      <c r="D49" s="216" t="s">
        <v>292</v>
      </c>
      <c r="E49" s="217"/>
      <c r="F49" s="217"/>
      <c r="G49" s="217"/>
      <c r="H49" s="218"/>
      <c r="I49" s="79"/>
      <c r="J49" s="222">
        <f>J35-J47</f>
        <v>0</v>
      </c>
      <c r="K49" s="223"/>
      <c r="L49" s="223"/>
      <c r="M49" s="224"/>
    </row>
    <row r="52" spans="3:13" ht="32.5" x14ac:dyDescent="0.55000000000000004">
      <c r="D52" s="219" t="s">
        <v>293</v>
      </c>
      <c r="E52" s="220"/>
      <c r="F52" s="220"/>
      <c r="G52" s="220"/>
      <c r="H52" s="220"/>
      <c r="I52" s="221"/>
    </row>
    <row r="54" spans="3:13" ht="32.5" x14ac:dyDescent="0.55000000000000004">
      <c r="C54" s="216" t="s">
        <v>287</v>
      </c>
      <c r="D54" s="217"/>
      <c r="E54" s="217"/>
      <c r="F54" s="217"/>
      <c r="G54" s="217"/>
      <c r="H54" s="218"/>
      <c r="I54" s="79" t="s">
        <v>282</v>
      </c>
      <c r="J54" s="216" t="s">
        <v>283</v>
      </c>
      <c r="K54" s="217"/>
      <c r="L54" s="217"/>
      <c r="M54" s="218"/>
    </row>
    <row r="55" spans="3:13" ht="32.5" x14ac:dyDescent="0.55000000000000004">
      <c r="M55" s="78" t="s">
        <v>286</v>
      </c>
    </row>
    <row r="56" spans="3:13" ht="32.5" x14ac:dyDescent="0.55000000000000004">
      <c r="C56" s="11">
        <v>990</v>
      </c>
      <c r="D56" s="216" t="s">
        <v>233</v>
      </c>
      <c r="E56" s="217"/>
      <c r="F56" s="217"/>
      <c r="G56" s="217"/>
      <c r="H56" s="218"/>
      <c r="I56" s="79" t="s">
        <v>192</v>
      </c>
      <c r="J56" s="222">
        <v>1000</v>
      </c>
      <c r="K56" s="223"/>
      <c r="L56" s="223"/>
      <c r="M56" s="224"/>
    </row>
    <row r="58" spans="3:13" ht="18.5" thickBot="1" x14ac:dyDescent="0.6"/>
    <row r="59" spans="3:13" ht="32.4" customHeight="1" x14ac:dyDescent="0.55000000000000004">
      <c r="C59" s="225" t="s">
        <v>304</v>
      </c>
      <c r="D59" s="226"/>
      <c r="E59" s="226"/>
      <c r="F59" s="226"/>
      <c r="G59" s="226"/>
      <c r="H59" s="226"/>
      <c r="I59" s="226"/>
      <c r="J59" s="226"/>
      <c r="K59" s="226"/>
      <c r="L59" s="226"/>
      <c r="M59" s="227"/>
    </row>
    <row r="60" spans="3:13" x14ac:dyDescent="0.55000000000000004">
      <c r="C60" s="228"/>
      <c r="D60" s="229"/>
      <c r="E60" s="229"/>
      <c r="F60" s="229"/>
      <c r="G60" s="229"/>
      <c r="H60" s="229"/>
      <c r="I60" s="229"/>
      <c r="J60" s="229"/>
      <c r="K60" s="229"/>
      <c r="L60" s="229"/>
      <c r="M60" s="230"/>
    </row>
    <row r="61" spans="3:13" ht="18.5" thickBot="1" x14ac:dyDescent="0.6">
      <c r="C61" s="231"/>
      <c r="D61" s="232"/>
      <c r="E61" s="232"/>
      <c r="F61" s="232"/>
      <c r="G61" s="232"/>
      <c r="H61" s="232"/>
      <c r="I61" s="232"/>
      <c r="J61" s="232"/>
      <c r="K61" s="232"/>
      <c r="L61" s="232"/>
      <c r="M61" s="233"/>
    </row>
  </sheetData>
  <mergeCells count="56">
    <mergeCell ref="V19:W19"/>
    <mergeCell ref="V23:W23"/>
    <mergeCell ref="O25:T25"/>
    <mergeCell ref="O27:T27"/>
    <mergeCell ref="N17:S17"/>
    <mergeCell ref="O19:U19"/>
    <mergeCell ref="N21:S21"/>
    <mergeCell ref="O23:U23"/>
    <mergeCell ref="C59:M61"/>
    <mergeCell ref="D45:H45"/>
    <mergeCell ref="J45:M45"/>
    <mergeCell ref="D47:H47"/>
    <mergeCell ref="J47:M47"/>
    <mergeCell ref="D49:H49"/>
    <mergeCell ref="J49:M49"/>
    <mergeCell ref="D52:I52"/>
    <mergeCell ref="C54:H54"/>
    <mergeCell ref="J54:M54"/>
    <mergeCell ref="D56:H56"/>
    <mergeCell ref="J56:M56"/>
    <mergeCell ref="D43:H43"/>
    <mergeCell ref="J43:M43"/>
    <mergeCell ref="D35:H35"/>
    <mergeCell ref="J35:M35"/>
    <mergeCell ref="D39:H39"/>
    <mergeCell ref="J39:M39"/>
    <mergeCell ref="D33:H33"/>
    <mergeCell ref="J33:M33"/>
    <mergeCell ref="D37:H37"/>
    <mergeCell ref="J37:M37"/>
    <mergeCell ref="D41:H41"/>
    <mergeCell ref="J41:M41"/>
    <mergeCell ref="D21:I21"/>
    <mergeCell ref="E23:K23"/>
    <mergeCell ref="C29:H29"/>
    <mergeCell ref="D31:H31"/>
    <mergeCell ref="J29:M29"/>
    <mergeCell ref="D25:I25"/>
    <mergeCell ref="D27:I27"/>
    <mergeCell ref="J31:M31"/>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3.41406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62" t="s">
        <v>29</v>
      </c>
      <c r="C2" s="162"/>
      <c r="D2" s="162"/>
      <c r="E2" s="162"/>
      <c r="F2" s="162"/>
      <c r="G2" s="162"/>
      <c r="H2" s="162"/>
      <c r="I2" s="244" t="str">
        <f>A①_入力!J2</f>
        <v>3-5</v>
      </c>
      <c r="J2" s="244"/>
      <c r="K2" s="70"/>
      <c r="L2" s="185" t="str">
        <f>A①_入力!M2</f>
        <v>第3-5問_売上関連のPL・BS・CF・資金計画（その３-5）</v>
      </c>
      <c r="M2" s="185"/>
      <c r="N2" s="185"/>
      <c r="O2" s="185"/>
      <c r="P2" s="185"/>
      <c r="Q2" s="185"/>
      <c r="R2" s="185"/>
      <c r="S2" s="185"/>
      <c r="T2" s="185"/>
      <c r="U2" s="185"/>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78" t="s">
        <v>0</v>
      </c>
      <c r="C4" s="178"/>
      <c r="D4" s="178"/>
      <c r="E4" s="178"/>
      <c r="F4" s="178"/>
      <c r="G4" s="178"/>
      <c r="H4" s="178"/>
      <c r="I4" s="178"/>
      <c r="J4" s="178"/>
      <c r="K4" s="178"/>
      <c r="L4" s="178"/>
      <c r="M4" s="178"/>
      <c r="N4" s="178"/>
      <c r="O4" s="178"/>
      <c r="P4" s="178"/>
      <c r="Q4" s="178"/>
      <c r="R4" s="178"/>
      <c r="S4" s="178"/>
      <c r="T4" s="178"/>
      <c r="U4" s="178"/>
    </row>
    <row r="5" spans="1:21" ht="52.5" customHeight="1" x14ac:dyDescent="0.55000000000000004">
      <c r="A5" s="1"/>
      <c r="B5" s="186" t="s">
        <v>173</v>
      </c>
      <c r="C5" s="186"/>
      <c r="D5" s="186"/>
      <c r="E5" s="186"/>
      <c r="F5" s="186"/>
      <c r="G5" s="186"/>
      <c r="H5" s="186"/>
      <c r="I5" s="186"/>
      <c r="J5" s="186"/>
      <c r="K5" s="186"/>
      <c r="L5" s="186"/>
      <c r="M5" s="186"/>
      <c r="N5" s="186"/>
      <c r="O5" s="186"/>
      <c r="P5" s="186"/>
      <c r="Q5" s="186"/>
      <c r="R5" s="186"/>
      <c r="S5" s="186"/>
      <c r="T5" s="186"/>
      <c r="U5" s="186"/>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87" t="s">
        <v>174</v>
      </c>
      <c r="D7" s="187"/>
      <c r="E7" s="187"/>
      <c r="F7" s="11">
        <f>Ｂ①マスタ登録!F7</f>
        <v>2</v>
      </c>
      <c r="G7" s="161" t="str">
        <f>Ｂ①マスタ登録!G7</f>
        <v>問題</v>
      </c>
      <c r="H7" s="161"/>
      <c r="I7" s="239"/>
      <c r="J7" s="240" t="s">
        <v>270</v>
      </c>
      <c r="K7" s="241"/>
      <c r="L7" s="242" t="s">
        <v>268</v>
      </c>
      <c r="M7" s="242"/>
      <c r="N7" s="242"/>
      <c r="O7" s="242"/>
      <c r="P7" s="243"/>
      <c r="Q7" s="71" t="s">
        <v>176</v>
      </c>
      <c r="R7" s="190" t="s">
        <v>269</v>
      </c>
      <c r="S7" s="191"/>
    </row>
    <row r="8" spans="1:21" ht="29" thickBot="1" x14ac:dyDescent="0.6">
      <c r="A8" s="1"/>
      <c r="B8" s="1"/>
      <c r="C8" s="1"/>
      <c r="D8" s="1"/>
      <c r="E8" s="1"/>
      <c r="F8" s="1"/>
      <c r="G8" s="1"/>
      <c r="H8" s="1"/>
      <c r="I8" s="1"/>
      <c r="J8" s="246" t="s">
        <v>271</v>
      </c>
      <c r="K8" s="247"/>
      <c r="L8" s="183" t="s">
        <v>177</v>
      </c>
      <c r="M8" s="183"/>
      <c r="N8" s="183"/>
      <c r="Q8" s="71" t="s">
        <v>178</v>
      </c>
      <c r="R8" s="211" t="s">
        <v>179</v>
      </c>
      <c r="S8" s="212"/>
    </row>
    <row r="9" spans="1:21" x14ac:dyDescent="0.55000000000000004">
      <c r="A9" s="1"/>
      <c r="B9" s="1"/>
      <c r="C9" s="1"/>
      <c r="D9" s="1"/>
      <c r="E9" s="1"/>
      <c r="F9" s="1"/>
      <c r="G9" s="1"/>
      <c r="H9" s="1"/>
      <c r="I9" s="1"/>
      <c r="J9" s="1"/>
      <c r="K9" s="1"/>
      <c r="L9" s="1"/>
      <c r="M9" s="1"/>
      <c r="N9" s="1"/>
      <c r="O9" s="1"/>
      <c r="P9" s="1"/>
      <c r="Q9" s="1"/>
      <c r="R9" s="1"/>
      <c r="S9" s="1"/>
      <c r="T9" s="1"/>
      <c r="U9" s="1"/>
    </row>
    <row r="10" spans="1:21" ht="22.5" x14ac:dyDescent="0.55000000000000004">
      <c r="A10" s="1"/>
      <c r="B10" s="245" t="s">
        <v>236</v>
      </c>
      <c r="C10" s="245"/>
      <c r="D10" s="245"/>
      <c r="E10" s="245"/>
      <c r="F10" s="245"/>
      <c r="G10" s="245"/>
      <c r="H10" s="245"/>
      <c r="I10" s="245"/>
      <c r="J10" s="245"/>
      <c r="K10" s="245"/>
      <c r="L10" s="245"/>
      <c r="M10" s="245"/>
      <c r="N10" s="245"/>
      <c r="O10" s="245"/>
      <c r="P10" s="245"/>
      <c r="Q10" s="245"/>
      <c r="R10" s="245"/>
      <c r="S10" s="245"/>
      <c r="T10" s="245"/>
      <c r="U10" s="245"/>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79" t="s">
        <v>394</v>
      </c>
      <c r="C12" s="179"/>
      <c r="D12" s="179"/>
      <c r="E12" s="179"/>
      <c r="F12" s="179"/>
      <c r="G12" s="179"/>
      <c r="H12" s="179"/>
      <c r="I12" s="179"/>
      <c r="J12" s="179"/>
      <c r="K12" s="179"/>
      <c r="L12" s="179"/>
      <c r="M12" s="179"/>
      <c r="N12" s="179"/>
      <c r="O12" s="179"/>
      <c r="P12" s="179"/>
      <c r="Q12" s="179"/>
      <c r="R12" s="179"/>
      <c r="S12" s="179"/>
      <c r="T12" s="179"/>
      <c r="U12" s="179"/>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80" t="s">
        <v>351</v>
      </c>
      <c r="C14" s="153"/>
      <c r="D14" s="153"/>
      <c r="E14" s="153"/>
      <c r="F14" s="153"/>
      <c r="G14" s="153"/>
      <c r="H14" s="153"/>
      <c r="I14" s="153"/>
      <c r="J14" s="153"/>
      <c r="K14" s="153"/>
      <c r="L14" s="153"/>
      <c r="M14" s="153"/>
      <c r="N14" s="153"/>
      <c r="O14" s="153"/>
      <c r="P14" s="153"/>
      <c r="Q14" s="153"/>
      <c r="R14" s="153"/>
      <c r="S14" s="153"/>
      <c r="T14" s="153"/>
      <c r="U14" s="181"/>
    </row>
    <row r="15" spans="1:21" ht="28.75" customHeight="1" thickBot="1" x14ac:dyDescent="0.6">
      <c r="A15" s="1"/>
      <c r="B15" s="84"/>
      <c r="C15" s="85"/>
      <c r="D15" s="85"/>
      <c r="E15" s="85"/>
      <c r="F15" s="85"/>
      <c r="G15" s="85"/>
      <c r="H15" s="85"/>
      <c r="I15" s="85"/>
      <c r="J15" s="85"/>
      <c r="K15" s="84"/>
      <c r="L15" s="84"/>
      <c r="M15" s="114" t="s">
        <v>515</v>
      </c>
      <c r="N15" s="180" t="s">
        <v>352</v>
      </c>
      <c r="O15" s="153"/>
      <c r="P15" s="153"/>
      <c r="Q15" s="153"/>
      <c r="R15" s="153"/>
      <c r="S15" s="181"/>
      <c r="T15" s="84"/>
      <c r="U15" s="84"/>
    </row>
    <row r="16" spans="1:21" ht="22.5" x14ac:dyDescent="0.55000000000000004">
      <c r="A16" s="1"/>
      <c r="B16" s="40" t="s">
        <v>239</v>
      </c>
      <c r="C16" s="155" t="s">
        <v>2</v>
      </c>
      <c r="D16" s="156"/>
      <c r="E16" s="157"/>
      <c r="F16" s="155" t="s">
        <v>12</v>
      </c>
      <c r="G16" s="156"/>
      <c r="H16" s="156"/>
      <c r="I16" s="156"/>
      <c r="J16" s="157"/>
      <c r="K16" s="42" t="s">
        <v>3</v>
      </c>
      <c r="L16" s="42" t="s">
        <v>4</v>
      </c>
      <c r="M16" s="42" t="s">
        <v>295</v>
      </c>
      <c r="N16" s="54" t="s">
        <v>5</v>
      </c>
      <c r="O16" s="54" t="s">
        <v>6</v>
      </c>
      <c r="P16" s="54" t="s">
        <v>7</v>
      </c>
      <c r="Q16" s="54" t="s">
        <v>8</v>
      </c>
      <c r="R16" s="54" t="s">
        <v>9</v>
      </c>
      <c r="S16" s="54" t="s">
        <v>10</v>
      </c>
      <c r="T16" s="43" t="s">
        <v>296</v>
      </c>
      <c r="U16" s="39"/>
    </row>
    <row r="17" spans="1:21" ht="22.5" x14ac:dyDescent="0.55000000000000004">
      <c r="A17" s="1"/>
      <c r="B17" s="146" t="s">
        <v>240</v>
      </c>
      <c r="C17" s="168" t="s">
        <v>358</v>
      </c>
      <c r="D17" s="169"/>
      <c r="E17" s="170"/>
      <c r="F17" s="168" t="s">
        <v>299</v>
      </c>
      <c r="G17" s="169"/>
      <c r="H17" s="169"/>
      <c r="I17" s="169"/>
      <c r="J17" s="170"/>
      <c r="K17" s="146" t="s">
        <v>21</v>
      </c>
      <c r="L17" s="146" t="s">
        <v>22</v>
      </c>
      <c r="M17" s="48">
        <f>B①_1_期首BS等残高取込!J33</f>
        <v>9900</v>
      </c>
      <c r="N17" s="2">
        <v>9900</v>
      </c>
      <c r="O17" s="2"/>
      <c r="P17" s="2"/>
      <c r="Q17" s="2"/>
      <c r="R17" s="2"/>
      <c r="S17" s="2"/>
      <c r="T17" s="2">
        <v>0</v>
      </c>
      <c r="U17" s="33"/>
    </row>
    <row r="18" spans="1:21" ht="22.5" x14ac:dyDescent="0.55000000000000004">
      <c r="A18" s="1"/>
      <c r="B18" s="147"/>
      <c r="C18" s="140"/>
      <c r="D18" s="141"/>
      <c r="E18" s="142"/>
      <c r="F18" s="140"/>
      <c r="G18" s="141"/>
      <c r="H18" s="141"/>
      <c r="I18" s="141"/>
      <c r="J18" s="142"/>
      <c r="K18" s="147"/>
      <c r="L18" s="147"/>
      <c r="M18" s="53" t="s">
        <v>353</v>
      </c>
      <c r="N18" s="43" t="s">
        <v>13</v>
      </c>
      <c r="O18" s="43" t="s">
        <v>14</v>
      </c>
      <c r="P18" s="43" t="s">
        <v>15</v>
      </c>
      <c r="Q18" s="43" t="s">
        <v>16</v>
      </c>
      <c r="R18" s="43" t="s">
        <v>17</v>
      </c>
      <c r="S18" s="43" t="s">
        <v>18</v>
      </c>
      <c r="T18" s="43" t="s">
        <v>297</v>
      </c>
      <c r="U18" s="43" t="s">
        <v>298</v>
      </c>
    </row>
    <row r="19" spans="1:21" ht="22.5" x14ac:dyDescent="0.55000000000000004">
      <c r="A19" s="1"/>
      <c r="B19" s="148"/>
      <c r="C19" s="143"/>
      <c r="D19" s="144"/>
      <c r="E19" s="145"/>
      <c r="F19" s="143"/>
      <c r="G19" s="144"/>
      <c r="H19" s="144"/>
      <c r="I19" s="144"/>
      <c r="J19" s="145"/>
      <c r="K19" s="148"/>
      <c r="L19" s="148"/>
      <c r="M19" s="54"/>
      <c r="N19" s="2"/>
      <c r="O19" s="2"/>
      <c r="P19" s="2"/>
      <c r="Q19" s="2"/>
      <c r="R19" s="2"/>
      <c r="S19" s="2"/>
      <c r="T19" s="2">
        <v>0</v>
      </c>
      <c r="U19" s="2">
        <v>0</v>
      </c>
    </row>
    <row r="21" spans="1:21" ht="18.5" thickBot="1" x14ac:dyDescent="0.6"/>
    <row r="22" spans="1:21" ht="29" thickBot="1" x14ac:dyDescent="0.6">
      <c r="B22" s="72" t="s">
        <v>245</v>
      </c>
      <c r="C22" s="73"/>
      <c r="D22" s="190" t="s">
        <v>246</v>
      </c>
      <c r="E22" s="192"/>
      <c r="F22" s="192"/>
      <c r="G22" s="192"/>
      <c r="H22" s="192"/>
      <c r="I22" s="192"/>
      <c r="J22" s="192"/>
      <c r="K22" s="191"/>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247</v>
      </c>
      <c r="C24" s="1"/>
      <c r="D24" s="72" t="s">
        <v>248</v>
      </c>
      <c r="E24" s="1"/>
      <c r="F24" s="248" t="s">
        <v>249</v>
      </c>
      <c r="G24" s="249"/>
      <c r="H24" s="249"/>
      <c r="I24" s="249"/>
      <c r="J24" s="249"/>
      <c r="K24" s="250"/>
      <c r="L24" s="248" t="s">
        <v>250</v>
      </c>
      <c r="M24" s="249"/>
      <c r="N24" s="249"/>
      <c r="O24" s="250"/>
      <c r="P24" s="248" t="s">
        <v>251</v>
      </c>
      <c r="Q24" s="249"/>
      <c r="R24" s="249"/>
      <c r="S24" s="250"/>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256</v>
      </c>
      <c r="C27" s="1"/>
      <c r="D27" s="72" t="s">
        <v>257</v>
      </c>
      <c r="E27" s="1"/>
      <c r="F27" s="248" t="s">
        <v>300</v>
      </c>
      <c r="G27" s="249"/>
      <c r="H27" s="249"/>
      <c r="I27" s="249"/>
      <c r="J27" s="249"/>
      <c r="K27" s="250"/>
      <c r="L27" s="248" t="s">
        <v>354</v>
      </c>
      <c r="M27" s="249"/>
      <c r="N27" s="249"/>
      <c r="O27" s="250"/>
      <c r="P27" s="248"/>
      <c r="Q27" s="249"/>
      <c r="R27" s="249"/>
      <c r="S27" s="250"/>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258</v>
      </c>
      <c r="C29" s="1"/>
      <c r="D29" s="72" t="s">
        <v>259</v>
      </c>
      <c r="E29" s="1"/>
      <c r="F29" s="248" t="s">
        <v>302</v>
      </c>
      <c r="G29" s="249"/>
      <c r="H29" s="249"/>
      <c r="I29" s="249"/>
      <c r="J29" s="249"/>
      <c r="K29" s="250"/>
      <c r="L29" s="248" t="s">
        <v>303</v>
      </c>
      <c r="M29" s="249"/>
      <c r="N29" s="249"/>
      <c r="O29" s="250"/>
      <c r="P29" s="248"/>
      <c r="Q29" s="249"/>
      <c r="R29" s="249"/>
      <c r="S29" s="250"/>
    </row>
    <row r="31" spans="1:21" ht="18.5" thickBot="1" x14ac:dyDescent="0.6"/>
    <row r="32" spans="1:21" ht="29" thickBot="1" x14ac:dyDescent="0.6">
      <c r="B32" s="180" t="s">
        <v>355</v>
      </c>
      <c r="C32" s="153"/>
      <c r="D32" s="153"/>
      <c r="E32" s="153"/>
      <c r="F32" s="153"/>
      <c r="G32" s="153"/>
      <c r="H32" s="153"/>
      <c r="I32" s="153"/>
      <c r="J32" s="153"/>
      <c r="K32" s="153"/>
      <c r="L32" s="153"/>
      <c r="M32" s="153"/>
      <c r="N32" s="153"/>
      <c r="O32" s="153"/>
      <c r="P32" s="153"/>
      <c r="Q32" s="153"/>
      <c r="R32" s="153"/>
      <c r="S32" s="153"/>
      <c r="T32" s="153"/>
      <c r="U32" s="181"/>
    </row>
    <row r="33" spans="2:21" ht="29" thickBot="1" x14ac:dyDescent="0.6">
      <c r="B33" s="84"/>
      <c r="C33" s="85"/>
      <c r="D33" s="85"/>
      <c r="E33" s="85"/>
      <c r="F33" s="85"/>
      <c r="G33" s="85"/>
      <c r="H33" s="85"/>
      <c r="I33" s="85"/>
      <c r="J33" s="85"/>
      <c r="K33" s="84"/>
      <c r="L33" s="84"/>
      <c r="M33" s="114" t="s">
        <v>515</v>
      </c>
      <c r="N33" s="180" t="s">
        <v>395</v>
      </c>
      <c r="O33" s="153"/>
      <c r="P33" s="153"/>
      <c r="Q33" s="153"/>
      <c r="R33" s="153"/>
      <c r="S33" s="181"/>
      <c r="T33" s="84"/>
      <c r="U33" s="84"/>
    </row>
    <row r="34" spans="2:21" ht="22.5" x14ac:dyDescent="0.55000000000000004">
      <c r="B34" s="40" t="s">
        <v>239</v>
      </c>
      <c r="C34" s="155" t="s">
        <v>2</v>
      </c>
      <c r="D34" s="156"/>
      <c r="E34" s="157"/>
      <c r="F34" s="155" t="s">
        <v>12</v>
      </c>
      <c r="G34" s="156"/>
      <c r="H34" s="156"/>
      <c r="I34" s="156"/>
      <c r="J34" s="157"/>
      <c r="K34" s="42" t="s">
        <v>3</v>
      </c>
      <c r="L34" s="42" t="s">
        <v>4</v>
      </c>
      <c r="M34" s="42" t="s">
        <v>295</v>
      </c>
      <c r="N34" s="54" t="s">
        <v>5</v>
      </c>
      <c r="O34" s="54" t="s">
        <v>6</v>
      </c>
      <c r="P34" s="54" t="s">
        <v>7</v>
      </c>
      <c r="Q34" s="54" t="s">
        <v>8</v>
      </c>
      <c r="R34" s="54" t="s">
        <v>9</v>
      </c>
      <c r="S34" s="54" t="s">
        <v>10</v>
      </c>
      <c r="T34" s="43" t="s">
        <v>296</v>
      </c>
      <c r="U34" s="39"/>
    </row>
    <row r="35" spans="2:21" ht="22.5" x14ac:dyDescent="0.55000000000000004">
      <c r="B35" s="146" t="s">
        <v>240</v>
      </c>
      <c r="C35" s="168" t="s">
        <v>357</v>
      </c>
      <c r="D35" s="169"/>
      <c r="E35" s="170"/>
      <c r="F35" s="168" t="s">
        <v>356</v>
      </c>
      <c r="G35" s="169"/>
      <c r="H35" s="169"/>
      <c r="I35" s="169"/>
      <c r="J35" s="170"/>
      <c r="K35" s="146" t="s">
        <v>21</v>
      </c>
      <c r="L35" s="146" t="s">
        <v>22</v>
      </c>
      <c r="M35" s="48">
        <f>B①_1_期首BS等残高取込!J37</f>
        <v>900</v>
      </c>
      <c r="N35" s="2"/>
      <c r="O35" s="2">
        <f>M35</f>
        <v>900</v>
      </c>
      <c r="P35" s="2"/>
      <c r="Q35" s="2"/>
      <c r="R35" s="2"/>
      <c r="S35" s="2"/>
      <c r="T35" s="2">
        <v>0</v>
      </c>
      <c r="U35" s="33"/>
    </row>
    <row r="36" spans="2:21" ht="22.5" x14ac:dyDescent="0.55000000000000004">
      <c r="B36" s="147"/>
      <c r="C36" s="140"/>
      <c r="D36" s="141"/>
      <c r="E36" s="142"/>
      <c r="F36" s="140"/>
      <c r="G36" s="141"/>
      <c r="H36" s="141"/>
      <c r="I36" s="141"/>
      <c r="J36" s="142"/>
      <c r="K36" s="147"/>
      <c r="L36" s="147"/>
      <c r="M36" s="53" t="s">
        <v>359</v>
      </c>
      <c r="N36" s="43" t="s">
        <v>13</v>
      </c>
      <c r="O36" s="43" t="s">
        <v>14</v>
      </c>
      <c r="P36" s="43" t="s">
        <v>15</v>
      </c>
      <c r="Q36" s="43" t="s">
        <v>16</v>
      </c>
      <c r="R36" s="43" t="s">
        <v>17</v>
      </c>
      <c r="S36" s="43" t="s">
        <v>18</v>
      </c>
      <c r="T36" s="43" t="s">
        <v>297</v>
      </c>
      <c r="U36" s="43" t="s">
        <v>298</v>
      </c>
    </row>
    <row r="37" spans="2:21" ht="22.5" x14ac:dyDescent="0.55000000000000004">
      <c r="B37" s="148"/>
      <c r="C37" s="143"/>
      <c r="D37" s="144"/>
      <c r="E37" s="145"/>
      <c r="F37" s="143"/>
      <c r="G37" s="144"/>
      <c r="H37" s="144"/>
      <c r="I37" s="144"/>
      <c r="J37" s="145"/>
      <c r="K37" s="148"/>
      <c r="L37" s="148"/>
      <c r="M37" s="54"/>
      <c r="N37" s="2"/>
      <c r="O37" s="2"/>
      <c r="P37" s="2"/>
      <c r="Q37" s="2"/>
      <c r="R37" s="2"/>
      <c r="S37" s="2"/>
      <c r="T37" s="2">
        <v>0</v>
      </c>
      <c r="U37" s="2">
        <v>0</v>
      </c>
    </row>
    <row r="39" spans="2:21" ht="18.5" thickBot="1" x14ac:dyDescent="0.6"/>
    <row r="40" spans="2:21" ht="29" thickBot="1" x14ac:dyDescent="0.6">
      <c r="B40" s="72" t="s">
        <v>260</v>
      </c>
      <c r="C40" s="73"/>
      <c r="D40" s="190" t="s">
        <v>362</v>
      </c>
      <c r="E40" s="192"/>
      <c r="F40" s="192"/>
      <c r="G40" s="192"/>
      <c r="H40" s="192"/>
      <c r="I40" s="192"/>
      <c r="J40" s="192"/>
      <c r="K40" s="191"/>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247</v>
      </c>
      <c r="C42" s="1"/>
      <c r="D42" s="72" t="s">
        <v>248</v>
      </c>
      <c r="E42" s="1"/>
      <c r="F42" s="248" t="s">
        <v>249</v>
      </c>
      <c r="G42" s="249"/>
      <c r="H42" s="249"/>
      <c r="I42" s="249"/>
      <c r="J42" s="249"/>
      <c r="K42" s="250"/>
      <c r="L42" s="248" t="s">
        <v>250</v>
      </c>
      <c r="M42" s="249"/>
      <c r="N42" s="249"/>
      <c r="O42" s="250"/>
      <c r="P42" s="248" t="s">
        <v>251</v>
      </c>
      <c r="Q42" s="249"/>
      <c r="R42" s="249"/>
      <c r="S42" s="250"/>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256</v>
      </c>
      <c r="C45" s="1"/>
      <c r="D45" s="72" t="s">
        <v>365</v>
      </c>
      <c r="E45" s="1"/>
      <c r="F45" s="248" t="s">
        <v>360</v>
      </c>
      <c r="G45" s="249"/>
      <c r="H45" s="249"/>
      <c r="I45" s="249"/>
      <c r="J45" s="249"/>
      <c r="K45" s="250"/>
      <c r="L45" s="248" t="s">
        <v>361</v>
      </c>
      <c r="M45" s="249"/>
      <c r="N45" s="249"/>
      <c r="O45" s="250"/>
      <c r="P45" s="248"/>
      <c r="Q45" s="249"/>
      <c r="R45" s="249"/>
      <c r="S45" s="250"/>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258</v>
      </c>
      <c r="C47" s="1"/>
      <c r="D47" s="72" t="s">
        <v>366</v>
      </c>
      <c r="E47" s="1"/>
      <c r="F47" s="248" t="s">
        <v>364</v>
      </c>
      <c r="G47" s="249"/>
      <c r="H47" s="249"/>
      <c r="I47" s="249"/>
      <c r="J47" s="249"/>
      <c r="K47" s="250"/>
      <c r="L47" s="248" t="s">
        <v>363</v>
      </c>
      <c r="M47" s="249"/>
      <c r="N47" s="249"/>
      <c r="O47" s="250"/>
      <c r="P47" s="248"/>
      <c r="Q47" s="249"/>
      <c r="R47" s="249"/>
      <c r="S47" s="250"/>
    </row>
  </sheetData>
  <mergeCells count="53">
    <mergeCell ref="F47:K47"/>
    <mergeCell ref="L47:O47"/>
    <mergeCell ref="P47:S47"/>
    <mergeCell ref="F42:K42"/>
    <mergeCell ref="L42:O42"/>
    <mergeCell ref="P42:S42"/>
    <mergeCell ref="F45:K45"/>
    <mergeCell ref="L45:O45"/>
    <mergeCell ref="P45:S45"/>
    <mergeCell ref="D40:K40"/>
    <mergeCell ref="F29:K29"/>
    <mergeCell ref="L29:O29"/>
    <mergeCell ref="P29:S29"/>
    <mergeCell ref="B32:U32"/>
    <mergeCell ref="N33:S33"/>
    <mergeCell ref="C34:E34"/>
    <mergeCell ref="F34:J34"/>
    <mergeCell ref="B35:B37"/>
    <mergeCell ref="C35:E37"/>
    <mergeCell ref="F35:J37"/>
    <mergeCell ref="K35:K37"/>
    <mergeCell ref="L35:L37"/>
    <mergeCell ref="F27:K27"/>
    <mergeCell ref="L27:O27"/>
    <mergeCell ref="P27:S27"/>
    <mergeCell ref="L17:L19"/>
    <mergeCell ref="N15:S15"/>
    <mergeCell ref="D22:K22"/>
    <mergeCell ref="F24:K24"/>
    <mergeCell ref="L24:O24"/>
    <mergeCell ref="P24:S24"/>
    <mergeCell ref="C16:E16"/>
    <mergeCell ref="F16:J16"/>
    <mergeCell ref="B17:B19"/>
    <mergeCell ref="C17:E19"/>
    <mergeCell ref="F17:J19"/>
    <mergeCell ref="K17:K19"/>
    <mergeCell ref="J8:K8"/>
    <mergeCell ref="L8:N8"/>
    <mergeCell ref="R8:S8"/>
    <mergeCell ref="B10:U10"/>
    <mergeCell ref="B12:U12"/>
    <mergeCell ref="B14:U14"/>
    <mergeCell ref="B2:H2"/>
    <mergeCell ref="I2:J2"/>
    <mergeCell ref="L2:U2"/>
    <mergeCell ref="B4:U4"/>
    <mergeCell ref="B5:U5"/>
    <mergeCell ref="C7:E7"/>
    <mergeCell ref="G7:I7"/>
    <mergeCell ref="J7:K7"/>
    <mergeCell ref="L7:P7"/>
    <mergeCell ref="R7:S7"/>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62" t="s">
        <v>29</v>
      </c>
      <c r="C2" s="162"/>
      <c r="D2" s="162"/>
      <c r="E2" s="162"/>
      <c r="F2" s="162"/>
      <c r="G2" s="162"/>
      <c r="H2" s="162"/>
      <c r="I2" s="244" t="str">
        <f>A①_入力!J2</f>
        <v>3-5</v>
      </c>
      <c r="J2" s="244"/>
      <c r="K2" s="70"/>
      <c r="L2" s="185" t="str">
        <f>A①_入力!M2</f>
        <v>第3-5問_売上関連のPL・BS・CF・資金計画（その３-5）</v>
      </c>
      <c r="M2" s="185"/>
      <c r="N2" s="185"/>
      <c r="O2" s="185"/>
      <c r="P2" s="185"/>
      <c r="Q2" s="185"/>
      <c r="R2" s="185"/>
      <c r="S2" s="185"/>
      <c r="T2" s="185"/>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78" t="s">
        <v>0</v>
      </c>
      <c r="C4" s="178"/>
      <c r="D4" s="178"/>
      <c r="E4" s="178"/>
      <c r="F4" s="178"/>
      <c r="G4" s="178"/>
      <c r="H4" s="178"/>
      <c r="I4" s="178"/>
      <c r="J4" s="178"/>
      <c r="K4" s="178"/>
      <c r="L4" s="178"/>
      <c r="M4" s="178"/>
      <c r="N4" s="178"/>
      <c r="O4" s="178"/>
      <c r="P4" s="178"/>
      <c r="Q4" s="178"/>
      <c r="R4" s="178"/>
      <c r="S4" s="178"/>
      <c r="T4" s="178"/>
    </row>
    <row r="5" spans="2:20" ht="46.75" customHeight="1" x14ac:dyDescent="0.55000000000000004">
      <c r="B5" s="186" t="s">
        <v>173</v>
      </c>
      <c r="C5" s="186"/>
      <c r="D5" s="186"/>
      <c r="E5" s="186"/>
      <c r="F5" s="186"/>
      <c r="G5" s="186"/>
      <c r="H5" s="186"/>
      <c r="I5" s="186"/>
      <c r="J5" s="186"/>
      <c r="K5" s="186"/>
      <c r="L5" s="186"/>
      <c r="M5" s="186"/>
      <c r="N5" s="186"/>
      <c r="O5" s="186"/>
      <c r="P5" s="186"/>
      <c r="Q5" s="186"/>
      <c r="R5" s="186"/>
      <c r="S5" s="186"/>
      <c r="T5" s="186"/>
    </row>
    <row r="6" spans="2:20" ht="11.4" customHeight="1" thickBot="1" x14ac:dyDescent="0.6"/>
    <row r="7" spans="2:20" ht="29.4" customHeight="1" thickBot="1" x14ac:dyDescent="0.6">
      <c r="B7" s="11">
        <v>2</v>
      </c>
      <c r="C7" s="187" t="s">
        <v>174</v>
      </c>
      <c r="D7" s="187"/>
      <c r="E7" s="187"/>
      <c r="F7" s="11">
        <f>Ｂ①マスタ登録!F7</f>
        <v>2</v>
      </c>
      <c r="G7" s="161" t="str">
        <f>Ｂ①マスタ登録!G7</f>
        <v>問題</v>
      </c>
      <c r="H7" s="161"/>
      <c r="I7" s="239"/>
      <c r="J7" s="240" t="s">
        <v>270</v>
      </c>
      <c r="K7" s="241"/>
      <c r="L7" s="242" t="s">
        <v>268</v>
      </c>
      <c r="M7" s="242"/>
      <c r="N7" s="242"/>
      <c r="O7" s="243"/>
      <c r="P7" s="71" t="s">
        <v>176</v>
      </c>
      <c r="Q7" s="190" t="s">
        <v>269</v>
      </c>
      <c r="R7" s="191"/>
      <c r="S7"/>
      <c r="T7"/>
    </row>
    <row r="8" spans="2:20" ht="29" thickBot="1" x14ac:dyDescent="0.6">
      <c r="J8" s="246" t="s">
        <v>271</v>
      </c>
      <c r="K8" s="247"/>
      <c r="L8" s="183" t="s">
        <v>177</v>
      </c>
      <c r="M8" s="183"/>
      <c r="N8"/>
      <c r="O8"/>
      <c r="P8" s="71" t="s">
        <v>178</v>
      </c>
      <c r="Q8" s="190" t="s">
        <v>179</v>
      </c>
      <c r="R8" s="191"/>
      <c r="S8"/>
      <c r="T8"/>
    </row>
    <row r="10" spans="2:20" ht="22.5" x14ac:dyDescent="0.55000000000000004">
      <c r="B10" s="245" t="s">
        <v>236</v>
      </c>
      <c r="C10" s="245"/>
      <c r="D10" s="245"/>
      <c r="E10" s="245"/>
      <c r="F10" s="245"/>
      <c r="G10" s="245"/>
      <c r="H10" s="245"/>
      <c r="I10" s="245"/>
      <c r="J10" s="245"/>
      <c r="K10" s="245"/>
      <c r="L10" s="245"/>
      <c r="M10" s="245"/>
      <c r="N10" s="245"/>
      <c r="O10" s="245"/>
      <c r="P10" s="245"/>
      <c r="Q10" s="245"/>
      <c r="R10" s="245"/>
      <c r="S10" s="245"/>
      <c r="T10" s="245"/>
    </row>
    <row r="11" spans="2:20" ht="9.65" customHeight="1" x14ac:dyDescent="0.55000000000000004"/>
    <row r="12" spans="2:20" ht="69.650000000000006" customHeight="1" x14ac:dyDescent="0.55000000000000004">
      <c r="B12" s="179" t="s">
        <v>237</v>
      </c>
      <c r="C12" s="179"/>
      <c r="D12" s="179"/>
      <c r="E12" s="179"/>
      <c r="F12" s="179"/>
      <c r="G12" s="179"/>
      <c r="H12" s="179"/>
      <c r="I12" s="179"/>
      <c r="J12" s="179"/>
      <c r="K12" s="179"/>
      <c r="L12" s="179"/>
      <c r="M12" s="179"/>
      <c r="N12" s="179"/>
      <c r="O12" s="179"/>
      <c r="P12" s="179"/>
      <c r="Q12" s="179"/>
      <c r="R12" s="179"/>
      <c r="S12" s="179"/>
      <c r="T12" s="179"/>
    </row>
    <row r="13" spans="2:20" ht="18" thickBot="1" x14ac:dyDescent="0.6"/>
    <row r="14" spans="2:20" ht="29" thickBot="1" x14ac:dyDescent="0.6">
      <c r="B14" s="180" t="s">
        <v>238</v>
      </c>
      <c r="C14" s="153"/>
      <c r="D14" s="153"/>
      <c r="E14" s="153"/>
      <c r="F14" s="153"/>
      <c r="G14" s="153"/>
      <c r="H14" s="153"/>
      <c r="I14" s="153"/>
      <c r="J14" s="153"/>
      <c r="K14" s="153"/>
      <c r="L14" s="153"/>
      <c r="M14" s="153"/>
      <c r="N14" s="153"/>
      <c r="O14" s="153"/>
      <c r="P14" s="153"/>
      <c r="Q14" s="153"/>
      <c r="R14" s="153"/>
      <c r="S14" s="153"/>
      <c r="T14" s="181"/>
    </row>
    <row r="15" spans="2:20" ht="22.5" x14ac:dyDescent="0.55000000000000004">
      <c r="B15" s="40" t="s">
        <v>239</v>
      </c>
      <c r="C15" s="155" t="s">
        <v>2</v>
      </c>
      <c r="D15" s="156"/>
      <c r="E15" s="157"/>
      <c r="F15" s="155" t="s">
        <v>12</v>
      </c>
      <c r="G15" s="156"/>
      <c r="H15" s="156"/>
      <c r="I15" s="156"/>
      <c r="J15" s="157"/>
      <c r="K15" s="42" t="s">
        <v>3</v>
      </c>
      <c r="L15" s="42" t="s">
        <v>4</v>
      </c>
      <c r="M15" s="43" t="s">
        <v>5</v>
      </c>
      <c r="N15" s="43" t="s">
        <v>6</v>
      </c>
      <c r="O15" s="43" t="s">
        <v>7</v>
      </c>
      <c r="P15" s="43" t="s">
        <v>8</v>
      </c>
      <c r="Q15" s="43" t="s">
        <v>9</v>
      </c>
      <c r="R15" s="43" t="s">
        <v>10</v>
      </c>
      <c r="S15" s="43" t="s">
        <v>11</v>
      </c>
      <c r="T15" s="39"/>
    </row>
    <row r="16" spans="2:20" ht="22.5" x14ac:dyDescent="0.55000000000000004">
      <c r="B16" s="146" t="s">
        <v>240</v>
      </c>
      <c r="C16" s="168" t="s">
        <v>44</v>
      </c>
      <c r="D16" s="169"/>
      <c r="E16" s="170"/>
      <c r="F16" s="168" t="s">
        <v>26</v>
      </c>
      <c r="G16" s="169"/>
      <c r="H16" s="169"/>
      <c r="I16" s="169"/>
      <c r="J16" s="170"/>
      <c r="K16" s="146" t="s">
        <v>21</v>
      </c>
      <c r="L16" s="146" t="s">
        <v>22</v>
      </c>
      <c r="M16" s="2">
        <v>95</v>
      </c>
      <c r="N16" s="2">
        <v>95</v>
      </c>
      <c r="O16" s="2">
        <v>95</v>
      </c>
      <c r="P16" s="2">
        <v>95</v>
      </c>
      <c r="Q16" s="2">
        <v>95</v>
      </c>
      <c r="R16" s="2">
        <v>95</v>
      </c>
      <c r="S16" s="2"/>
      <c r="T16" s="33"/>
    </row>
    <row r="17" spans="2:20" ht="22.5" x14ac:dyDescent="0.55000000000000004">
      <c r="B17" s="147"/>
      <c r="C17" s="140"/>
      <c r="D17" s="141"/>
      <c r="E17" s="142"/>
      <c r="F17" s="140"/>
      <c r="G17" s="141"/>
      <c r="H17" s="141"/>
      <c r="I17" s="141"/>
      <c r="J17" s="142"/>
      <c r="K17" s="147"/>
      <c r="L17" s="147"/>
      <c r="M17" s="43" t="s">
        <v>13</v>
      </c>
      <c r="N17" s="43" t="s">
        <v>14</v>
      </c>
      <c r="O17" s="43" t="s">
        <v>15</v>
      </c>
      <c r="P17" s="43" t="s">
        <v>16</v>
      </c>
      <c r="Q17" s="43" t="s">
        <v>17</v>
      </c>
      <c r="R17" s="43" t="s">
        <v>18</v>
      </c>
      <c r="S17" s="43" t="s">
        <v>19</v>
      </c>
      <c r="T17" s="43" t="s">
        <v>20</v>
      </c>
    </row>
    <row r="18" spans="2:20" ht="33.65" customHeight="1" thickBot="1" x14ac:dyDescent="0.6">
      <c r="B18" s="148"/>
      <c r="C18" s="143"/>
      <c r="D18" s="144"/>
      <c r="E18" s="145"/>
      <c r="F18" s="143"/>
      <c r="G18" s="144"/>
      <c r="H18" s="144"/>
      <c r="I18" s="144"/>
      <c r="J18" s="145"/>
      <c r="K18" s="148"/>
      <c r="L18" s="148"/>
      <c r="M18" s="2">
        <v>95</v>
      </c>
      <c r="N18" s="2">
        <v>95</v>
      </c>
      <c r="O18" s="2">
        <v>95</v>
      </c>
      <c r="P18" s="2">
        <v>95</v>
      </c>
      <c r="Q18" s="2">
        <v>95</v>
      </c>
      <c r="R18" s="2">
        <v>95</v>
      </c>
      <c r="S18" s="2"/>
      <c r="T18" s="2"/>
    </row>
    <row r="19" spans="2:20" ht="22.5" x14ac:dyDescent="0.55000000000000004">
      <c r="B19" s="146" t="s">
        <v>241</v>
      </c>
      <c r="C19" s="167" t="s">
        <v>45</v>
      </c>
      <c r="D19" s="138"/>
      <c r="E19" s="139"/>
      <c r="F19" s="167" t="s">
        <v>242</v>
      </c>
      <c r="G19" s="138"/>
      <c r="H19" s="138"/>
      <c r="I19" s="138"/>
      <c r="J19" s="139"/>
      <c r="K19" s="146" t="s">
        <v>21</v>
      </c>
      <c r="L19" s="146" t="s">
        <v>22</v>
      </c>
      <c r="M19" s="43" t="s">
        <v>5</v>
      </c>
      <c r="N19" s="43" t="s">
        <v>6</v>
      </c>
      <c r="O19" s="43" t="s">
        <v>7</v>
      </c>
      <c r="P19" s="43" t="s">
        <v>8</v>
      </c>
      <c r="Q19" s="43" t="s">
        <v>9</v>
      </c>
      <c r="R19" s="43" t="s">
        <v>10</v>
      </c>
      <c r="S19" s="43" t="s">
        <v>11</v>
      </c>
      <c r="T19" s="39"/>
    </row>
    <row r="20" spans="2:20" ht="22.5" x14ac:dyDescent="0.55000000000000004">
      <c r="B20" s="147"/>
      <c r="C20" s="140"/>
      <c r="D20" s="141"/>
      <c r="E20" s="142"/>
      <c r="F20" s="140"/>
      <c r="G20" s="141"/>
      <c r="H20" s="141"/>
      <c r="I20" s="141"/>
      <c r="J20" s="142"/>
      <c r="K20" s="147"/>
      <c r="L20" s="147"/>
      <c r="M20" s="2">
        <v>100</v>
      </c>
      <c r="N20" s="2">
        <v>110</v>
      </c>
      <c r="O20" s="2">
        <v>121</v>
      </c>
      <c r="P20" s="2">
        <v>133</v>
      </c>
      <c r="Q20" s="2">
        <v>146</v>
      </c>
      <c r="R20" s="2">
        <v>160</v>
      </c>
      <c r="S20" s="2">
        <f>SUM(M20:R20)</f>
        <v>770</v>
      </c>
      <c r="T20" s="33"/>
    </row>
    <row r="21" spans="2:20" ht="22.5" x14ac:dyDescent="0.55000000000000004">
      <c r="B21" s="147"/>
      <c r="C21" s="140"/>
      <c r="D21" s="141"/>
      <c r="E21" s="142"/>
      <c r="F21" s="140"/>
      <c r="G21" s="141"/>
      <c r="H21" s="141"/>
      <c r="I21" s="141"/>
      <c r="J21" s="142"/>
      <c r="K21" s="147"/>
      <c r="L21" s="147"/>
      <c r="M21" s="43" t="s">
        <v>13</v>
      </c>
      <c r="N21" s="43" t="s">
        <v>14</v>
      </c>
      <c r="O21" s="43" t="s">
        <v>15</v>
      </c>
      <c r="P21" s="43" t="s">
        <v>16</v>
      </c>
      <c r="Q21" s="43" t="s">
        <v>17</v>
      </c>
      <c r="R21" s="43" t="s">
        <v>18</v>
      </c>
      <c r="S21" s="43" t="s">
        <v>19</v>
      </c>
      <c r="T21" s="43" t="s">
        <v>20</v>
      </c>
    </row>
    <row r="22" spans="2:20" ht="23" thickBot="1" x14ac:dyDescent="0.6">
      <c r="B22" s="148"/>
      <c r="C22" s="143"/>
      <c r="D22" s="144"/>
      <c r="E22" s="145"/>
      <c r="F22" s="143"/>
      <c r="G22" s="144"/>
      <c r="H22" s="144"/>
      <c r="I22" s="144"/>
      <c r="J22" s="145"/>
      <c r="K22" s="148"/>
      <c r="L22" s="148"/>
      <c r="M22" s="2">
        <v>176</v>
      </c>
      <c r="N22" s="2">
        <v>193</v>
      </c>
      <c r="O22" s="2">
        <v>212</v>
      </c>
      <c r="P22" s="2">
        <v>233</v>
      </c>
      <c r="Q22" s="2">
        <v>256</v>
      </c>
      <c r="R22" s="2">
        <v>281</v>
      </c>
      <c r="S22" s="2">
        <f>SUM(M22:R22)</f>
        <v>1351</v>
      </c>
      <c r="T22" s="2">
        <f>S20+S22</f>
        <v>2121</v>
      </c>
    </row>
    <row r="23" spans="2:20" ht="22.5" x14ac:dyDescent="0.55000000000000004">
      <c r="B23" s="146" t="s">
        <v>42</v>
      </c>
      <c r="C23" s="167" t="s">
        <v>25</v>
      </c>
      <c r="D23" s="138"/>
      <c r="E23" s="139"/>
      <c r="F23" s="137" t="s">
        <v>243</v>
      </c>
      <c r="G23" s="138"/>
      <c r="H23" s="138"/>
      <c r="I23" s="138"/>
      <c r="J23" s="139"/>
      <c r="K23" s="146" t="s">
        <v>21</v>
      </c>
      <c r="L23" s="146" t="s">
        <v>22</v>
      </c>
      <c r="M23" s="43" t="s">
        <v>5</v>
      </c>
      <c r="N23" s="43" t="s">
        <v>6</v>
      </c>
      <c r="O23" s="43" t="s">
        <v>7</v>
      </c>
      <c r="P23" s="43" t="s">
        <v>8</v>
      </c>
      <c r="Q23" s="43" t="s">
        <v>9</v>
      </c>
      <c r="R23" s="43" t="s">
        <v>10</v>
      </c>
      <c r="S23" s="43" t="s">
        <v>11</v>
      </c>
      <c r="T23" s="39"/>
    </row>
    <row r="24" spans="2:20" ht="22.5" x14ac:dyDescent="0.55000000000000004">
      <c r="B24" s="147"/>
      <c r="C24" s="140"/>
      <c r="D24" s="141"/>
      <c r="E24" s="142"/>
      <c r="F24" s="140"/>
      <c r="G24" s="141"/>
      <c r="H24" s="141"/>
      <c r="I24" s="141"/>
      <c r="J24" s="142"/>
      <c r="K24" s="147"/>
      <c r="L24" s="147"/>
      <c r="M24" s="2">
        <v>9500</v>
      </c>
      <c r="N24" s="2">
        <v>10450</v>
      </c>
      <c r="O24" s="2">
        <v>11495</v>
      </c>
      <c r="P24" s="2">
        <v>12635</v>
      </c>
      <c r="Q24" s="2">
        <v>13870</v>
      </c>
      <c r="R24" s="2">
        <v>15200</v>
      </c>
      <c r="S24" s="2">
        <f>SUM(M24:R24)</f>
        <v>73150</v>
      </c>
      <c r="T24" s="33"/>
    </row>
    <row r="25" spans="2:20" ht="22.5" x14ac:dyDescent="0.55000000000000004">
      <c r="B25" s="147"/>
      <c r="C25" s="140"/>
      <c r="D25" s="141"/>
      <c r="E25" s="142"/>
      <c r="F25" s="140"/>
      <c r="G25" s="141"/>
      <c r="H25" s="141"/>
      <c r="I25" s="141"/>
      <c r="J25" s="142"/>
      <c r="K25" s="147"/>
      <c r="L25" s="147"/>
      <c r="M25" s="43" t="s">
        <v>13</v>
      </c>
      <c r="N25" s="43" t="s">
        <v>14</v>
      </c>
      <c r="O25" s="43" t="s">
        <v>15</v>
      </c>
      <c r="P25" s="43" t="s">
        <v>16</v>
      </c>
      <c r="Q25" s="43" t="s">
        <v>17</v>
      </c>
      <c r="R25" s="43" t="s">
        <v>18</v>
      </c>
      <c r="S25" s="43" t="s">
        <v>19</v>
      </c>
      <c r="T25" s="43" t="s">
        <v>20</v>
      </c>
    </row>
    <row r="26" spans="2:20" ht="22.5" x14ac:dyDescent="0.55000000000000004">
      <c r="B26" s="148"/>
      <c r="C26" s="143"/>
      <c r="D26" s="144"/>
      <c r="E26" s="145"/>
      <c r="F26" s="143"/>
      <c r="G26" s="144"/>
      <c r="H26" s="144"/>
      <c r="I26" s="144"/>
      <c r="J26" s="145"/>
      <c r="K26" s="148"/>
      <c r="L26" s="148"/>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79" t="s">
        <v>244</v>
      </c>
      <c r="C29" s="179"/>
      <c r="D29" s="179"/>
      <c r="E29" s="179"/>
      <c r="F29" s="179"/>
      <c r="G29" s="179"/>
      <c r="H29" s="179"/>
      <c r="I29" s="179"/>
      <c r="J29" s="179"/>
      <c r="K29" s="179"/>
      <c r="L29" s="179"/>
      <c r="M29" s="179"/>
      <c r="N29" s="179"/>
      <c r="O29" s="179"/>
      <c r="P29" s="179"/>
      <c r="Q29" s="179"/>
      <c r="R29" s="179"/>
      <c r="S29" s="179"/>
      <c r="T29" s="179"/>
    </row>
    <row r="30" spans="2:20" ht="18" collapsed="1" thickBot="1" x14ac:dyDescent="0.6"/>
    <row r="31" spans="2:20" ht="27.65" customHeight="1" thickBot="1" x14ac:dyDescent="0.6">
      <c r="C31" s="72" t="s">
        <v>245</v>
      </c>
      <c r="D31" s="73"/>
      <c r="E31" s="190" t="s">
        <v>246</v>
      </c>
      <c r="F31" s="192"/>
      <c r="G31" s="192"/>
      <c r="H31" s="192"/>
      <c r="I31" s="192"/>
      <c r="J31" s="192"/>
      <c r="K31" s="192"/>
      <c r="L31" s="191"/>
    </row>
    <row r="32" spans="2:20" ht="27.65" customHeight="1" thickBot="1" x14ac:dyDescent="0.6"/>
    <row r="33" spans="3:20" ht="27.65" customHeight="1" thickBot="1" x14ac:dyDescent="0.6">
      <c r="C33" s="72" t="s">
        <v>247</v>
      </c>
      <c r="E33" s="72" t="s">
        <v>248</v>
      </c>
      <c r="G33" s="248" t="s">
        <v>249</v>
      </c>
      <c r="H33" s="249"/>
      <c r="I33" s="249"/>
      <c r="J33" s="249"/>
      <c r="K33" s="249"/>
      <c r="L33" s="250"/>
      <c r="M33" s="248" t="s">
        <v>250</v>
      </c>
      <c r="N33" s="249"/>
      <c r="O33" s="249"/>
      <c r="P33" s="250"/>
      <c r="Q33" s="248" t="s">
        <v>251</v>
      </c>
      <c r="R33" s="249"/>
      <c r="S33" s="249"/>
      <c r="T33" s="250"/>
    </row>
    <row r="34" spans="3:20" ht="27.65" customHeight="1" thickBot="1" x14ac:dyDescent="0.6"/>
    <row r="35" spans="3:20" ht="27.65" customHeight="1" thickBot="1" x14ac:dyDescent="0.6">
      <c r="C35" s="72" t="s">
        <v>252</v>
      </c>
      <c r="E35" s="72" t="s">
        <v>253</v>
      </c>
      <c r="G35" s="251" t="s">
        <v>294</v>
      </c>
      <c r="H35" s="252"/>
      <c r="I35" s="252"/>
      <c r="J35" s="252"/>
      <c r="K35" s="252"/>
      <c r="L35" s="253"/>
      <c r="M35" s="254" t="s">
        <v>254</v>
      </c>
      <c r="N35" s="255"/>
      <c r="O35" s="255"/>
      <c r="P35" s="255"/>
      <c r="Q35" s="83" t="s">
        <v>273</v>
      </c>
      <c r="R35" s="80" t="s">
        <v>274</v>
      </c>
      <c r="S35" s="81"/>
      <c r="T35" s="82"/>
    </row>
    <row r="36" spans="3:20" ht="12" customHeight="1" thickBot="1" x14ac:dyDescent="0.6"/>
    <row r="37" spans="3:20" ht="27.65" customHeight="1" thickBot="1" x14ac:dyDescent="0.6">
      <c r="M37" s="254" t="s">
        <v>272</v>
      </c>
      <c r="N37" s="255"/>
      <c r="O37" s="255"/>
      <c r="P37" s="269"/>
    </row>
    <row r="38" spans="3:20" ht="22.75" customHeight="1" x14ac:dyDescent="0.55000000000000004">
      <c r="M38" s="73" t="s">
        <v>255</v>
      </c>
    </row>
    <row r="39" spans="3:20" ht="7.75" customHeight="1" thickBot="1" x14ac:dyDescent="0.6"/>
    <row r="40" spans="3:20" ht="27.65" customHeight="1" thickBot="1" x14ac:dyDescent="0.6">
      <c r="C40" s="72" t="s">
        <v>256</v>
      </c>
      <c r="E40" s="72" t="s">
        <v>257</v>
      </c>
      <c r="G40" s="248" t="s">
        <v>300</v>
      </c>
      <c r="H40" s="249"/>
      <c r="I40" s="249"/>
      <c r="J40" s="249"/>
      <c r="K40" s="249"/>
      <c r="L40" s="250"/>
      <c r="M40" s="248" t="s">
        <v>301</v>
      </c>
      <c r="N40" s="249"/>
      <c r="O40" s="249"/>
      <c r="P40" s="250"/>
      <c r="Q40" s="83" t="s">
        <v>273</v>
      </c>
      <c r="R40" s="80" t="s">
        <v>274</v>
      </c>
      <c r="S40" s="81"/>
      <c r="T40" s="82"/>
    </row>
    <row r="41" spans="3:20" ht="18" customHeight="1" thickBot="1" x14ac:dyDescent="0.6">
      <c r="Q41" s="74"/>
      <c r="R41" s="74"/>
      <c r="S41" s="74"/>
      <c r="T41" s="74"/>
    </row>
    <row r="42" spans="3:20" ht="27.65" customHeight="1" thickBot="1" x14ac:dyDescent="0.6">
      <c r="C42" s="72" t="s">
        <v>258</v>
      </c>
      <c r="E42" s="72" t="s">
        <v>259</v>
      </c>
      <c r="G42" s="248" t="s">
        <v>302</v>
      </c>
      <c r="H42" s="249"/>
      <c r="I42" s="249"/>
      <c r="J42" s="249"/>
      <c r="K42" s="249"/>
      <c r="L42" s="250"/>
      <c r="M42" s="248" t="s">
        <v>303</v>
      </c>
      <c r="N42" s="249"/>
      <c r="O42" s="249"/>
      <c r="P42" s="250"/>
      <c r="Q42" s="83" t="s">
        <v>273</v>
      </c>
      <c r="R42" s="80" t="s">
        <v>274</v>
      </c>
      <c r="S42" s="81"/>
      <c r="T42" s="82"/>
    </row>
    <row r="43" spans="3:20" ht="27.65" customHeight="1" x14ac:dyDescent="0.55000000000000004"/>
    <row r="44" spans="3:20" ht="27.65" customHeight="1" thickBot="1" x14ac:dyDescent="0.6">
      <c r="C44" s="75" t="s">
        <v>24</v>
      </c>
    </row>
    <row r="45" spans="3:20" ht="91.75" customHeight="1" thickBot="1" x14ac:dyDescent="0.6">
      <c r="C45" s="259" t="s">
        <v>305</v>
      </c>
      <c r="D45" s="260"/>
      <c r="E45" s="260"/>
      <c r="F45" s="260"/>
      <c r="G45" s="260"/>
      <c r="H45" s="260"/>
      <c r="I45" s="260"/>
      <c r="J45" s="260"/>
      <c r="K45" s="260"/>
      <c r="L45" s="260"/>
      <c r="M45" s="260"/>
      <c r="N45" s="260"/>
      <c r="O45" s="260"/>
      <c r="P45" s="260"/>
      <c r="Q45" s="260"/>
      <c r="R45" s="260"/>
      <c r="S45" s="260"/>
      <c r="T45" s="261"/>
    </row>
    <row r="46" spans="3:20" ht="27.65" customHeight="1" thickBot="1" x14ac:dyDescent="0.6"/>
    <row r="47" spans="3:20" ht="27.65" customHeight="1" thickBot="1" x14ac:dyDescent="0.6">
      <c r="C47" s="72" t="s">
        <v>260</v>
      </c>
      <c r="D47" s="73"/>
      <c r="E47" s="190" t="s">
        <v>261</v>
      </c>
      <c r="F47" s="192"/>
      <c r="G47" s="192"/>
      <c r="H47" s="192"/>
      <c r="I47" s="192"/>
      <c r="J47" s="192"/>
      <c r="K47" s="192"/>
      <c r="L47" s="191"/>
    </row>
    <row r="48" spans="3:20" ht="27.65" customHeight="1" thickBot="1" x14ac:dyDescent="0.6"/>
    <row r="49" spans="3:20" ht="27.65" customHeight="1" thickBot="1" x14ac:dyDescent="0.6">
      <c r="C49" s="72" t="s">
        <v>262</v>
      </c>
      <c r="E49" s="72" t="s">
        <v>253</v>
      </c>
      <c r="G49" s="262" t="s">
        <v>263</v>
      </c>
      <c r="H49" s="263"/>
      <c r="I49" s="263"/>
      <c r="J49" s="263"/>
      <c r="K49" s="263"/>
      <c r="L49" s="264"/>
      <c r="M49" s="265" t="s">
        <v>264</v>
      </c>
      <c r="N49" s="266"/>
      <c r="O49" s="266"/>
      <c r="P49" s="267"/>
      <c r="Q49" s="248" t="s">
        <v>196</v>
      </c>
      <c r="R49" s="249"/>
      <c r="S49" s="249"/>
      <c r="T49" s="250"/>
    </row>
    <row r="50" spans="3:20" ht="27.65" customHeight="1" x14ac:dyDescent="0.55000000000000004">
      <c r="I50" s="268" t="s">
        <v>265</v>
      </c>
      <c r="J50" s="268"/>
      <c r="K50" s="268"/>
      <c r="L50" s="73" t="s">
        <v>46</v>
      </c>
      <c r="M50" s="73"/>
      <c r="N50" s="73"/>
      <c r="O50" s="76" t="s">
        <v>265</v>
      </c>
      <c r="P50" s="76" t="s">
        <v>46</v>
      </c>
    </row>
    <row r="51" spans="3:20" ht="27.65" customHeight="1" thickBot="1" x14ac:dyDescent="0.6">
      <c r="C51" s="75" t="s">
        <v>24</v>
      </c>
    </row>
    <row r="52" spans="3:20" ht="78" customHeight="1" thickBot="1" x14ac:dyDescent="0.6">
      <c r="C52" s="256" t="s">
        <v>266</v>
      </c>
      <c r="D52" s="257"/>
      <c r="E52" s="257"/>
      <c r="F52" s="257"/>
      <c r="G52" s="257"/>
      <c r="H52" s="257"/>
      <c r="I52" s="257"/>
      <c r="J52" s="257"/>
      <c r="K52" s="257"/>
      <c r="L52" s="257"/>
      <c r="M52" s="257"/>
      <c r="N52" s="257"/>
      <c r="O52" s="257"/>
      <c r="P52" s="257"/>
      <c r="Q52" s="257"/>
      <c r="R52" s="257"/>
      <c r="S52" s="257"/>
      <c r="T52" s="258"/>
    </row>
    <row r="53" spans="3:20" ht="56.4" customHeight="1" thickBot="1" x14ac:dyDescent="0.6">
      <c r="C53" s="259" t="s">
        <v>267</v>
      </c>
      <c r="D53" s="260"/>
      <c r="E53" s="260"/>
      <c r="F53" s="260"/>
      <c r="G53" s="260"/>
      <c r="H53" s="260"/>
      <c r="I53" s="260"/>
      <c r="J53" s="260"/>
      <c r="K53" s="260"/>
      <c r="L53" s="260"/>
      <c r="M53" s="260"/>
      <c r="N53" s="260"/>
      <c r="O53" s="260"/>
      <c r="P53" s="260"/>
      <c r="Q53" s="260"/>
      <c r="R53" s="260"/>
      <c r="S53" s="260"/>
      <c r="T53" s="261"/>
    </row>
    <row r="54" spans="3:20" ht="27.65" customHeight="1" collapsed="1" x14ac:dyDescent="0.55000000000000004"/>
  </sheetData>
  <mergeCells count="53">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 ref="M42:P42"/>
    <mergeCell ref="E31:L31"/>
    <mergeCell ref="G33:L33"/>
    <mergeCell ref="M33:P33"/>
    <mergeCell ref="Q33:T33"/>
    <mergeCell ref="G35:L35"/>
    <mergeCell ref="M35:P35"/>
    <mergeCell ref="B29:T29"/>
    <mergeCell ref="L16:L18"/>
    <mergeCell ref="B19:B22"/>
    <mergeCell ref="C19:E22"/>
    <mergeCell ref="F19:J22"/>
    <mergeCell ref="K19:K22"/>
    <mergeCell ref="L19:L22"/>
    <mergeCell ref="K16:K18"/>
    <mergeCell ref="B23:B26"/>
    <mergeCell ref="C23:E26"/>
    <mergeCell ref="F23:J26"/>
    <mergeCell ref="K23:K26"/>
    <mergeCell ref="L23:L26"/>
    <mergeCell ref="C15:E15"/>
    <mergeCell ref="F15:J15"/>
    <mergeCell ref="B16:B18"/>
    <mergeCell ref="C16:E18"/>
    <mergeCell ref="F16:J18"/>
    <mergeCell ref="Q8:R8"/>
    <mergeCell ref="B10:T10"/>
    <mergeCell ref="B12:T12"/>
    <mergeCell ref="B14:T14"/>
    <mergeCell ref="B2:H2"/>
    <mergeCell ref="I2:J2"/>
    <mergeCell ref="L2:T2"/>
    <mergeCell ref="B4:T4"/>
    <mergeCell ref="B5:T5"/>
    <mergeCell ref="C7:E7"/>
    <mergeCell ref="G7:I7"/>
    <mergeCell ref="Q7:R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16</vt:i4>
      </vt:variant>
    </vt:vector>
  </HeadingPairs>
  <TitlesOfParts>
    <vt:vector size="29"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B⑤CF組替仕訳</vt:lpstr>
      <vt:lpstr>B⑥出力画面</vt:lpstr>
      <vt:lpstr>A①_入力!Print_Area</vt:lpstr>
      <vt:lpstr>A②_出力!Print_Area</vt:lpstr>
      <vt:lpstr>B①_1_期首BS等残高取込!Print_Area</vt:lpstr>
      <vt:lpstr>B①_2_期首債権債務の決済予定!Print_Area</vt:lpstr>
      <vt:lpstr>Ｂ①マスタ登録!Print_Area</vt:lpstr>
      <vt:lpstr>B②入力画面!Print_Area</vt:lpstr>
      <vt:lpstr>B③_予算仕訳!Print_Area</vt:lpstr>
      <vt:lpstr>'B④予算元帳 '!Print_Area</vt:lpstr>
      <vt:lpstr>B⑤CF組替仕訳!Print_Area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2021-11-17T08:09:40Z</cp:lastPrinted>
  <dcterms:created xsi:type="dcterms:W3CDTF">2021-09-20T04:00:10Z</dcterms:created>
  <dcterms:modified xsi:type="dcterms:W3CDTF">2021-12-02T05:36:30Z</dcterms:modified>
</cp:coreProperties>
</file>